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10" yWindow="6375" windowWidth="17115" windowHeight="5235"/>
  </bookViews>
  <sheets>
    <sheet name="CH vs GenPop" sheetId="91" r:id="rId1"/>
    <sheet name="CH Ordered" sheetId="89" r:id="rId2"/>
    <sheet name="Chaplains 2012" sheetId="82" r:id="rId3"/>
    <sheet name="GenPop Rollup" sheetId="57" r:id="rId4"/>
    <sheet name="GenPop Ordered" sheetId="41" r:id="rId5"/>
  </sheets>
  <definedNames>
    <definedName name="_xlnm._FilterDatabase" localSheetId="2" hidden="1">'Chaplains 2012'!$A$10:$W$197</definedName>
  </definedNames>
  <calcPr calcId="145621"/>
  <pivotCaches>
    <pivotCache cacheId="14" r:id="rId6"/>
  </pivotCaches>
</workbook>
</file>

<file path=xl/calcChain.xml><?xml version="1.0" encoding="utf-8"?>
<calcChain xmlns="http://schemas.openxmlformats.org/spreadsheetml/2006/main">
  <c r="Q125" i="82" l="1"/>
  <c r="P9" i="82"/>
  <c r="O9" i="82"/>
  <c r="N9" i="82"/>
  <c r="Q9" i="82" l="1"/>
  <c r="E196" i="82"/>
  <c r="E195" i="82"/>
  <c r="E193" i="82"/>
  <c r="E192" i="82"/>
  <c r="E190" i="82"/>
  <c r="E189" i="82"/>
  <c r="E187" i="82"/>
  <c r="M187" i="82" s="1"/>
  <c r="E183" i="82"/>
  <c r="E180" i="82"/>
  <c r="E178" i="82"/>
  <c r="E177" i="82"/>
  <c r="E176" i="82"/>
  <c r="M176" i="82" s="1"/>
  <c r="E175" i="82"/>
  <c r="E173" i="82"/>
  <c r="M173" i="82" s="1"/>
  <c r="E172" i="82"/>
  <c r="M172" i="82" s="1"/>
  <c r="E171" i="82"/>
  <c r="E169" i="82"/>
  <c r="M169" i="82" s="1"/>
  <c r="E168" i="82"/>
  <c r="E165" i="82"/>
  <c r="E164" i="82"/>
  <c r="E163" i="82"/>
  <c r="M163" i="82" s="1"/>
  <c r="E161" i="82"/>
  <c r="M161" i="82" s="1"/>
  <c r="E159" i="82"/>
  <c r="M159" i="82" s="1"/>
  <c r="E158" i="82"/>
  <c r="E156" i="82"/>
  <c r="E155" i="82"/>
  <c r="E153" i="82"/>
  <c r="E152" i="82"/>
  <c r="M152" i="82" s="1"/>
  <c r="E146" i="82"/>
  <c r="E144" i="82"/>
  <c r="M144" i="82" s="1"/>
  <c r="E141" i="82"/>
  <c r="M141" i="82" s="1"/>
  <c r="E139" i="82"/>
  <c r="E138" i="82"/>
  <c r="M138" i="82" s="1"/>
  <c r="E137" i="82"/>
  <c r="M137" i="82" s="1"/>
  <c r="E136" i="82"/>
  <c r="E133" i="82"/>
  <c r="M133" i="82" s="1"/>
  <c r="E132" i="82"/>
  <c r="E127" i="82"/>
  <c r="E126" i="82"/>
  <c r="M126" i="82" s="1"/>
  <c r="E125" i="82"/>
  <c r="M125" i="82" s="1"/>
  <c r="E123" i="82"/>
  <c r="M123" i="82" s="1"/>
  <c r="E122" i="82"/>
  <c r="M122" i="82" s="1"/>
  <c r="E118" i="82"/>
  <c r="E114" i="82"/>
  <c r="E111" i="82"/>
  <c r="E106" i="82"/>
  <c r="E105" i="82"/>
  <c r="E104" i="82"/>
  <c r="M104" i="82" s="1"/>
  <c r="E103" i="82"/>
  <c r="E102" i="82"/>
  <c r="E99" i="82"/>
  <c r="E97" i="82"/>
  <c r="E94" i="82"/>
  <c r="E93" i="82"/>
  <c r="M93" i="82" s="1"/>
  <c r="E91" i="82"/>
  <c r="E90" i="82"/>
  <c r="E89" i="82"/>
  <c r="E86" i="82"/>
  <c r="M86" i="82" s="1"/>
  <c r="E85" i="82"/>
  <c r="E83" i="82"/>
  <c r="E81" i="82"/>
  <c r="E80" i="82"/>
  <c r="E79" i="82"/>
  <c r="E76" i="82"/>
  <c r="M76" i="82" s="1"/>
  <c r="E75" i="82"/>
  <c r="E71" i="82"/>
  <c r="M71" i="82" s="1"/>
  <c r="E70" i="82"/>
  <c r="E67" i="82"/>
  <c r="E66" i="82"/>
  <c r="E65" i="82"/>
  <c r="E63" i="82"/>
  <c r="E61" i="82"/>
  <c r="E60" i="82"/>
  <c r="E59" i="82"/>
  <c r="E58" i="82"/>
  <c r="M58" i="82" s="1"/>
  <c r="E57" i="82"/>
  <c r="E56" i="82"/>
  <c r="E54" i="82"/>
  <c r="E53" i="82"/>
  <c r="E52" i="82"/>
  <c r="E50" i="82"/>
  <c r="E44" i="82"/>
  <c r="M44" i="82" s="1"/>
  <c r="E43" i="82"/>
  <c r="M43" i="82" s="1"/>
  <c r="E42" i="82"/>
  <c r="E40" i="82"/>
  <c r="E38" i="82"/>
  <c r="E37" i="82"/>
  <c r="E36" i="82"/>
  <c r="E35" i="82"/>
  <c r="E34" i="82"/>
  <c r="E30" i="82"/>
  <c r="E29" i="82"/>
  <c r="E28" i="82"/>
  <c r="M28" i="82" s="1"/>
  <c r="E17" i="82"/>
  <c r="E14" i="82"/>
  <c r="E13" i="82"/>
  <c r="M194" i="82"/>
  <c r="M179" i="82"/>
  <c r="M135" i="82"/>
  <c r="M130" i="82"/>
  <c r="M124" i="82"/>
  <c r="M113" i="82"/>
  <c r="M110" i="82"/>
  <c r="M109" i="82"/>
  <c r="M96" i="82"/>
  <c r="M74" i="82"/>
  <c r="M69" i="82"/>
  <c r="M48" i="82"/>
  <c r="M27" i="82"/>
  <c r="M25" i="82"/>
  <c r="M19" i="82"/>
  <c r="F9" i="82"/>
  <c r="K9" i="82"/>
  <c r="J9" i="82"/>
  <c r="H9" i="82"/>
  <c r="G9" i="82"/>
  <c r="D9" i="82"/>
  <c r="C9" i="82"/>
  <c r="B9" i="82"/>
  <c r="I197" i="82"/>
  <c r="M197" i="82" s="1"/>
  <c r="I196" i="82"/>
  <c r="I195" i="82"/>
  <c r="I193" i="82"/>
  <c r="I192" i="82"/>
  <c r="I191" i="82"/>
  <c r="M191" i="82" s="1"/>
  <c r="I190" i="82"/>
  <c r="I189" i="82"/>
  <c r="I188" i="82"/>
  <c r="M188" i="82" s="1"/>
  <c r="I186" i="82"/>
  <c r="M186" i="82" s="1"/>
  <c r="I185" i="82"/>
  <c r="M185" i="82" s="1"/>
  <c r="I184" i="82"/>
  <c r="M184" i="82" s="1"/>
  <c r="I183" i="82"/>
  <c r="I182" i="82"/>
  <c r="M182" i="82" s="1"/>
  <c r="I181" i="82"/>
  <c r="M181" i="82" s="1"/>
  <c r="I180" i="82"/>
  <c r="I178" i="82"/>
  <c r="I177" i="82"/>
  <c r="I175" i="82"/>
  <c r="I174" i="82"/>
  <c r="M174" i="82" s="1"/>
  <c r="I171" i="82"/>
  <c r="I170" i="82"/>
  <c r="M170" i="82" s="1"/>
  <c r="I168" i="82"/>
  <c r="I167" i="82"/>
  <c r="M167" i="82" s="1"/>
  <c r="I166" i="82"/>
  <c r="M166" i="82" s="1"/>
  <c r="I165" i="82"/>
  <c r="I164" i="82"/>
  <c r="I162" i="82"/>
  <c r="M162" i="82" s="1"/>
  <c r="I160" i="82"/>
  <c r="M160" i="82" s="1"/>
  <c r="I158" i="82"/>
  <c r="I157" i="82"/>
  <c r="M157" i="82" s="1"/>
  <c r="I156" i="82"/>
  <c r="I155" i="82"/>
  <c r="I154" i="82"/>
  <c r="M154" i="82" s="1"/>
  <c r="I153" i="82"/>
  <c r="I151" i="82"/>
  <c r="M151" i="82" s="1"/>
  <c r="I150" i="82"/>
  <c r="M150" i="82" s="1"/>
  <c r="I149" i="82"/>
  <c r="M149" i="82" s="1"/>
  <c r="I148" i="82"/>
  <c r="M148" i="82" s="1"/>
  <c r="I147" i="82"/>
  <c r="M147" i="82" s="1"/>
  <c r="I146" i="82"/>
  <c r="I145" i="82"/>
  <c r="M145" i="82" s="1"/>
  <c r="I143" i="82"/>
  <c r="M143" i="82" s="1"/>
  <c r="I142" i="82"/>
  <c r="M142" i="82" s="1"/>
  <c r="I140" i="82"/>
  <c r="M140" i="82" s="1"/>
  <c r="I139" i="82"/>
  <c r="I136" i="82"/>
  <c r="I134" i="82"/>
  <c r="M134" i="82" s="1"/>
  <c r="I132" i="82"/>
  <c r="I131" i="82"/>
  <c r="M131" i="82" s="1"/>
  <c r="I129" i="82"/>
  <c r="M129" i="82" s="1"/>
  <c r="I128" i="82"/>
  <c r="M128" i="82" s="1"/>
  <c r="I127" i="82"/>
  <c r="I121" i="82"/>
  <c r="M121" i="82" s="1"/>
  <c r="I120" i="82"/>
  <c r="M120" i="82" s="1"/>
  <c r="I119" i="82"/>
  <c r="M119" i="82" s="1"/>
  <c r="I118" i="82"/>
  <c r="I117" i="82"/>
  <c r="M117" i="82" s="1"/>
  <c r="I116" i="82"/>
  <c r="M116" i="82" s="1"/>
  <c r="I115" i="82"/>
  <c r="M115" i="82" s="1"/>
  <c r="I114" i="82"/>
  <c r="I112" i="82"/>
  <c r="M112" i="82" s="1"/>
  <c r="I111" i="82"/>
  <c r="I108" i="82"/>
  <c r="M108" i="82" s="1"/>
  <c r="I107" i="82"/>
  <c r="M107" i="82" s="1"/>
  <c r="I106" i="82"/>
  <c r="I105" i="82"/>
  <c r="I103" i="82"/>
  <c r="I102" i="82"/>
  <c r="I101" i="82"/>
  <c r="M101" i="82" s="1"/>
  <c r="I100" i="82"/>
  <c r="M100" i="82" s="1"/>
  <c r="I99" i="82"/>
  <c r="I98" i="82"/>
  <c r="M98" i="82" s="1"/>
  <c r="I97" i="82"/>
  <c r="I95" i="82"/>
  <c r="M95" i="82" s="1"/>
  <c r="I94" i="82"/>
  <c r="I92" i="82"/>
  <c r="M92" i="82" s="1"/>
  <c r="I91" i="82"/>
  <c r="I90" i="82"/>
  <c r="I89" i="82"/>
  <c r="I88" i="82"/>
  <c r="M88" i="82" s="1"/>
  <c r="I87" i="82"/>
  <c r="M87" i="82" s="1"/>
  <c r="I85" i="82"/>
  <c r="I84" i="82"/>
  <c r="M84" i="82" s="1"/>
  <c r="I83" i="82"/>
  <c r="I82" i="82"/>
  <c r="M82" i="82" s="1"/>
  <c r="I81" i="82"/>
  <c r="I80" i="82"/>
  <c r="I79" i="82"/>
  <c r="I78" i="82"/>
  <c r="M78" i="82" s="1"/>
  <c r="I77" i="82"/>
  <c r="M77" i="82" s="1"/>
  <c r="I75" i="82"/>
  <c r="I73" i="82"/>
  <c r="M73" i="82" s="1"/>
  <c r="I72" i="82"/>
  <c r="M72" i="82" s="1"/>
  <c r="I70" i="82"/>
  <c r="I68" i="82"/>
  <c r="M68" i="82" s="1"/>
  <c r="I67" i="82"/>
  <c r="I66" i="82"/>
  <c r="I65" i="82"/>
  <c r="I64" i="82"/>
  <c r="M64" i="82" s="1"/>
  <c r="I63" i="82"/>
  <c r="I62" i="82"/>
  <c r="M62" i="82" s="1"/>
  <c r="I61" i="82"/>
  <c r="I60" i="82"/>
  <c r="I59" i="82"/>
  <c r="I57" i="82"/>
  <c r="I56" i="82"/>
  <c r="I55" i="82"/>
  <c r="M55" i="82" s="1"/>
  <c r="I54" i="82"/>
  <c r="I53" i="82"/>
  <c r="I52" i="82"/>
  <c r="I51" i="82"/>
  <c r="M51" i="82" s="1"/>
  <c r="I50" i="82"/>
  <c r="I49" i="82"/>
  <c r="M49" i="82" s="1"/>
  <c r="I47" i="82"/>
  <c r="M47" i="82" s="1"/>
  <c r="I46" i="82"/>
  <c r="M46" i="82" s="1"/>
  <c r="I45" i="82"/>
  <c r="M45" i="82" s="1"/>
  <c r="I42" i="82"/>
  <c r="I41" i="82"/>
  <c r="M41" i="82" s="1"/>
  <c r="I40" i="82"/>
  <c r="I39" i="82"/>
  <c r="M39" i="82" s="1"/>
  <c r="I38" i="82"/>
  <c r="I37" i="82"/>
  <c r="I36" i="82"/>
  <c r="I35" i="82"/>
  <c r="I34" i="82"/>
  <c r="I33" i="82"/>
  <c r="M33" i="82" s="1"/>
  <c r="I32" i="82"/>
  <c r="M32" i="82" s="1"/>
  <c r="I31" i="82"/>
  <c r="M31" i="82" s="1"/>
  <c r="I30" i="82"/>
  <c r="I29" i="82"/>
  <c r="I26" i="82"/>
  <c r="M26" i="82" s="1"/>
  <c r="I24" i="82"/>
  <c r="M24" i="82" s="1"/>
  <c r="I23" i="82"/>
  <c r="M23" i="82" s="1"/>
  <c r="I22" i="82"/>
  <c r="M22" i="82" s="1"/>
  <c r="I21" i="82"/>
  <c r="M21" i="82" s="1"/>
  <c r="I20" i="82"/>
  <c r="M20" i="82" s="1"/>
  <c r="I18" i="82"/>
  <c r="M18" i="82" s="1"/>
  <c r="I17" i="82"/>
  <c r="I16" i="82"/>
  <c r="M16" i="82" s="1"/>
  <c r="I15" i="82"/>
  <c r="M15" i="82" s="1"/>
  <c r="I14" i="82"/>
  <c r="I13" i="82"/>
  <c r="I12" i="82"/>
  <c r="M12" i="82" s="1"/>
  <c r="I11" i="82"/>
  <c r="M11" i="82" s="1"/>
  <c r="M99" i="82" l="1"/>
  <c r="M193" i="82"/>
  <c r="M89" i="82"/>
  <c r="M14" i="82"/>
  <c r="M30" i="82"/>
  <c r="M53" i="82"/>
  <c r="M91" i="82"/>
  <c r="M165" i="82"/>
  <c r="M177" i="82"/>
  <c r="M36" i="82"/>
  <c r="M63" i="82"/>
  <c r="M79" i="82"/>
  <c r="M118" i="82"/>
  <c r="M42" i="82"/>
  <c r="M57" i="82"/>
  <c r="M97" i="82"/>
  <c r="M139" i="82"/>
  <c r="M158" i="82"/>
  <c r="M67" i="82"/>
  <c r="M83" i="82"/>
  <c r="M114" i="82"/>
  <c r="M171" i="82"/>
  <c r="M183" i="82"/>
  <c r="M192" i="82"/>
  <c r="M13" i="82"/>
  <c r="M29" i="82"/>
  <c r="M52" i="82"/>
  <c r="M61" i="82"/>
  <c r="M90" i="82"/>
  <c r="M164" i="82"/>
  <c r="M37" i="82"/>
  <c r="M70" i="82"/>
  <c r="M85" i="82"/>
  <c r="M105" i="82"/>
  <c r="M136" i="82"/>
  <c r="M153" i="82"/>
  <c r="L9" i="82"/>
  <c r="M75" i="82"/>
  <c r="M94" i="82"/>
  <c r="M103" i="82"/>
  <c r="M34" i="82"/>
  <c r="M38" i="82"/>
  <c r="M66" i="82"/>
  <c r="M106" i="82"/>
  <c r="M196" i="82"/>
  <c r="I9" i="82"/>
  <c r="M189" i="82"/>
  <c r="M35" i="82"/>
  <c r="M50" i="82"/>
  <c r="M132" i="82"/>
  <c r="M146" i="82"/>
  <c r="M59" i="82"/>
  <c r="M102" i="82"/>
  <c r="M127" i="82"/>
  <c r="M40" i="82"/>
  <c r="M60" i="82"/>
  <c r="M80" i="82"/>
  <c r="M156" i="82"/>
  <c r="M180" i="82"/>
  <c r="M54" i="82"/>
  <c r="M155" i="82"/>
  <c r="M178" i="82"/>
  <c r="M17" i="82"/>
  <c r="M56" i="82"/>
  <c r="M65" i="82"/>
  <c r="M81" i="82"/>
  <c r="M111" i="82"/>
  <c r="M168" i="82"/>
  <c r="M175" i="82"/>
  <c r="M190" i="82"/>
  <c r="M195" i="82"/>
  <c r="E9" i="82"/>
  <c r="M9" i="82" l="1"/>
  <c r="L17" i="41"/>
  <c r="L102" i="41"/>
  <c r="L99" i="41"/>
  <c r="L112" i="41"/>
  <c r="L114" i="41"/>
  <c r="L108" i="41"/>
  <c r="L96" i="41"/>
  <c r="L113" i="41"/>
  <c r="L103" i="41"/>
  <c r="L110" i="41"/>
  <c r="L97" i="41"/>
  <c r="L111" i="41"/>
  <c r="L101" i="41"/>
  <c r="L105" i="41"/>
  <c r="L109" i="41"/>
  <c r="L106" i="41"/>
  <c r="L95" i="41"/>
  <c r="L100" i="41"/>
  <c r="L104" i="41"/>
  <c r="L107" i="41"/>
  <c r="L98" i="41"/>
  <c r="L81" i="41"/>
  <c r="L87" i="41"/>
  <c r="L83" i="41"/>
  <c r="L92" i="41"/>
  <c r="L84" i="41"/>
  <c r="L94" i="41"/>
  <c r="L86" i="41"/>
  <c r="L91" i="41"/>
  <c r="L88" i="41"/>
  <c r="L85" i="41"/>
  <c r="L82" i="41"/>
  <c r="L89" i="41"/>
  <c r="L93" i="41"/>
  <c r="L90" i="41"/>
  <c r="L79" i="41"/>
  <c r="L78" i="41"/>
  <c r="L74" i="41"/>
  <c r="L80" i="41"/>
  <c r="L77" i="41"/>
  <c r="L75" i="41"/>
  <c r="L76" i="41"/>
  <c r="L73" i="41"/>
  <c r="L72" i="41"/>
  <c r="L71" i="41"/>
  <c r="L70" i="41"/>
  <c r="L69" i="41"/>
  <c r="L68" i="41"/>
  <c r="L67" i="41"/>
  <c r="L66" i="41"/>
  <c r="L62" i="41"/>
  <c r="L65" i="41"/>
  <c r="L63" i="41"/>
  <c r="L64" i="41"/>
  <c r="L59" i="41"/>
  <c r="L60" i="41"/>
  <c r="L61" i="41"/>
  <c r="L57" i="41"/>
  <c r="L58" i="41"/>
  <c r="L55" i="41"/>
  <c r="L56" i="41"/>
  <c r="L54" i="41"/>
  <c r="L52" i="41"/>
  <c r="L53" i="41"/>
  <c r="L50" i="41"/>
  <c r="L51" i="41"/>
  <c r="L49" i="41"/>
  <c r="L48" i="41"/>
  <c r="L47" i="41"/>
  <c r="L45" i="41"/>
  <c r="L46" i="41"/>
  <c r="L44" i="41"/>
  <c r="L43" i="41"/>
  <c r="L42" i="41"/>
  <c r="L41" i="41"/>
  <c r="L40" i="41"/>
  <c r="L38" i="41"/>
  <c r="L39" i="41"/>
  <c r="L37" i="41"/>
  <c r="L36" i="41"/>
  <c r="L35" i="41"/>
  <c r="L34" i="41"/>
  <c r="L33" i="41"/>
  <c r="L32" i="41"/>
  <c r="L31" i="41"/>
  <c r="L30" i="41"/>
  <c r="L29" i="41"/>
  <c r="L28" i="41"/>
  <c r="L27" i="41"/>
  <c r="L26" i="41"/>
  <c r="L25" i="41"/>
  <c r="L23" i="41"/>
  <c r="L24" i="41"/>
  <c r="L22" i="41"/>
  <c r="L21" i="41"/>
  <c r="L20" i="41"/>
  <c r="L19" i="41"/>
  <c r="L18" i="41"/>
  <c r="L16" i="41"/>
  <c r="L15" i="41"/>
  <c r="L14" i="41"/>
  <c r="L13" i="41"/>
  <c r="L12" i="41"/>
  <c r="J102" i="41"/>
  <c r="K102" i="41" s="1"/>
  <c r="J99" i="41"/>
  <c r="K99" i="41" s="1"/>
  <c r="J112" i="41"/>
  <c r="K112" i="41" s="1"/>
  <c r="J114" i="41"/>
  <c r="K114" i="41" s="1"/>
  <c r="J108" i="41"/>
  <c r="K108" i="41" s="1"/>
  <c r="J96" i="41"/>
  <c r="K96" i="41" s="1"/>
  <c r="J113" i="41"/>
  <c r="K113" i="41" s="1"/>
  <c r="J103" i="41"/>
  <c r="K103" i="41" s="1"/>
  <c r="J110" i="41"/>
  <c r="K110" i="41" s="1"/>
  <c r="J97" i="41"/>
  <c r="K97" i="41" s="1"/>
  <c r="J111" i="41"/>
  <c r="K111" i="41" s="1"/>
  <c r="J101" i="41"/>
  <c r="K101" i="41" s="1"/>
  <c r="J105" i="41"/>
  <c r="K105" i="41" s="1"/>
  <c r="J109" i="41"/>
  <c r="K109" i="41" s="1"/>
  <c r="J106" i="41"/>
  <c r="K106" i="41" s="1"/>
  <c r="J95" i="41"/>
  <c r="K95" i="41" s="1"/>
  <c r="J100" i="41"/>
  <c r="K100" i="41" s="1"/>
  <c r="J104" i="41"/>
  <c r="K104" i="41" s="1"/>
  <c r="J107" i="41"/>
  <c r="K107" i="41" s="1"/>
  <c r="J98" i="41"/>
  <c r="K98" i="41" s="1"/>
  <c r="J81" i="41"/>
  <c r="K81" i="41" s="1"/>
  <c r="J87" i="41"/>
  <c r="K87" i="41" s="1"/>
  <c r="J83" i="41"/>
  <c r="K83" i="41" s="1"/>
  <c r="J92" i="41"/>
  <c r="K92" i="41" s="1"/>
  <c r="J84" i="41"/>
  <c r="K84" i="41" s="1"/>
  <c r="J94" i="41"/>
  <c r="K94" i="41" s="1"/>
  <c r="J86" i="41"/>
  <c r="K86" i="41" s="1"/>
  <c r="J91" i="41"/>
  <c r="K91" i="41" s="1"/>
  <c r="J88" i="41"/>
  <c r="K88" i="41" s="1"/>
  <c r="J85" i="41"/>
  <c r="K85" i="41" s="1"/>
  <c r="J82" i="41"/>
  <c r="K82" i="41" s="1"/>
  <c r="J89" i="41"/>
  <c r="K89" i="41" s="1"/>
  <c r="J93" i="41"/>
  <c r="K93" i="41" s="1"/>
  <c r="J90" i="41"/>
  <c r="K90" i="41" s="1"/>
  <c r="J79" i="41"/>
  <c r="K79" i="41" s="1"/>
  <c r="J78" i="41"/>
  <c r="K78" i="41" s="1"/>
  <c r="J74" i="41"/>
  <c r="K74" i="41" s="1"/>
  <c r="J80" i="41"/>
  <c r="K80" i="41" s="1"/>
  <c r="J77" i="41"/>
  <c r="K77" i="41" s="1"/>
  <c r="J75" i="41"/>
  <c r="K75" i="41" s="1"/>
  <c r="J76" i="41"/>
  <c r="K76" i="41" s="1"/>
  <c r="J73" i="41"/>
  <c r="K73" i="41" s="1"/>
  <c r="J72" i="41"/>
  <c r="K72" i="41" s="1"/>
  <c r="J71" i="41"/>
  <c r="K71" i="41" s="1"/>
  <c r="J70" i="41"/>
  <c r="K70" i="41" s="1"/>
  <c r="J69" i="41"/>
  <c r="K69" i="41" s="1"/>
  <c r="J68" i="41"/>
  <c r="K68" i="41" s="1"/>
  <c r="J67" i="41"/>
  <c r="K67" i="41" s="1"/>
  <c r="J66" i="41"/>
  <c r="K66" i="41" s="1"/>
  <c r="J62" i="41"/>
  <c r="K62" i="41" s="1"/>
  <c r="J65" i="41"/>
  <c r="K65" i="41" s="1"/>
  <c r="J63" i="41"/>
  <c r="K63" i="41" s="1"/>
  <c r="J64" i="41"/>
  <c r="K64" i="41" s="1"/>
  <c r="J59" i="41"/>
  <c r="K59" i="41" s="1"/>
  <c r="J60" i="41"/>
  <c r="K60" i="41" s="1"/>
  <c r="J61" i="41"/>
  <c r="K61" i="41" s="1"/>
  <c r="J57" i="41"/>
  <c r="K57" i="41" s="1"/>
  <c r="J58" i="41"/>
  <c r="K58" i="41" s="1"/>
  <c r="J55" i="41"/>
  <c r="K55" i="41" s="1"/>
  <c r="J56" i="41"/>
  <c r="K56" i="41" s="1"/>
  <c r="J54" i="41"/>
  <c r="K54" i="41" s="1"/>
  <c r="J52" i="41"/>
  <c r="K52" i="41" s="1"/>
  <c r="J53" i="41"/>
  <c r="K53" i="41" s="1"/>
  <c r="J50" i="41"/>
  <c r="K50" i="41" s="1"/>
  <c r="J51" i="41"/>
  <c r="K51" i="41" s="1"/>
  <c r="J49" i="41"/>
  <c r="K49" i="41" s="1"/>
  <c r="J48" i="41"/>
  <c r="K48" i="41" s="1"/>
  <c r="J47" i="41"/>
  <c r="K47" i="41" s="1"/>
  <c r="J45" i="41"/>
  <c r="K45" i="41" s="1"/>
  <c r="J46" i="41"/>
  <c r="K46" i="41" s="1"/>
  <c r="J44" i="41"/>
  <c r="K44" i="41" s="1"/>
  <c r="J43" i="41"/>
  <c r="K43" i="41" s="1"/>
  <c r="J42" i="41"/>
  <c r="K42" i="41" s="1"/>
  <c r="J41" i="41"/>
  <c r="K41" i="41" s="1"/>
  <c r="J40" i="41"/>
  <c r="K40" i="41" s="1"/>
  <c r="J38" i="41"/>
  <c r="K38" i="41" s="1"/>
  <c r="J39" i="41"/>
  <c r="K39" i="41" s="1"/>
  <c r="J37" i="41"/>
  <c r="K37" i="41" s="1"/>
  <c r="J36" i="41"/>
  <c r="K36" i="41" s="1"/>
  <c r="J35" i="41"/>
  <c r="K35" i="41" s="1"/>
  <c r="J34" i="41"/>
  <c r="K34" i="41" s="1"/>
  <c r="J33" i="41"/>
  <c r="K33" i="41" s="1"/>
  <c r="J32" i="41"/>
  <c r="K32" i="41" s="1"/>
  <c r="J31" i="41"/>
  <c r="K31" i="41" s="1"/>
  <c r="J30" i="41"/>
  <c r="K30" i="41" s="1"/>
  <c r="J29" i="41"/>
  <c r="K29" i="41" s="1"/>
  <c r="J28" i="41"/>
  <c r="K28" i="41" s="1"/>
  <c r="J27" i="41"/>
  <c r="K27" i="41" s="1"/>
  <c r="J26" i="41"/>
  <c r="K26" i="41" s="1"/>
  <c r="J25" i="41"/>
  <c r="K25" i="41" s="1"/>
  <c r="J23" i="41"/>
  <c r="K23" i="41" s="1"/>
  <c r="J24" i="41"/>
  <c r="K24" i="41" s="1"/>
  <c r="J22" i="41"/>
  <c r="K22" i="41" s="1"/>
  <c r="J21" i="41"/>
  <c r="K21" i="41" s="1"/>
  <c r="J20" i="41"/>
  <c r="K20" i="41" s="1"/>
  <c r="J19" i="41"/>
  <c r="K19" i="41" s="1"/>
  <c r="J18" i="41"/>
  <c r="K18" i="41" s="1"/>
  <c r="J17" i="41"/>
  <c r="K17" i="41" s="1"/>
  <c r="J16" i="41"/>
  <c r="K16" i="41" s="1"/>
  <c r="J15" i="41"/>
  <c r="K15" i="41" s="1"/>
  <c r="J14" i="41"/>
  <c r="K14" i="41" s="1"/>
  <c r="J13" i="41"/>
  <c r="K13" i="41" s="1"/>
  <c r="J12" i="41"/>
  <c r="K12" i="41" s="1"/>
  <c r="M49" i="41" l="1"/>
  <c r="M104" i="41"/>
  <c r="M62" i="41"/>
  <c r="M56" i="41"/>
  <c r="M67" i="41"/>
  <c r="M24" i="41"/>
  <c r="M90" i="41"/>
  <c r="M97" i="41"/>
  <c r="M52" i="41"/>
  <c r="M17" i="41"/>
  <c r="M75" i="41"/>
  <c r="M78" i="41"/>
  <c r="M94" i="41"/>
  <c r="M43" i="41"/>
  <c r="M98" i="41"/>
  <c r="M58" i="41"/>
  <c r="M85" i="41"/>
  <c r="M19" i="41"/>
  <c r="M31" i="41"/>
  <c r="M96" i="41"/>
  <c r="M33" i="41"/>
  <c r="M46" i="41"/>
  <c r="M103" i="41"/>
  <c r="M25" i="41"/>
  <c r="M114" i="41"/>
  <c r="M42" i="41"/>
  <c r="M30" i="41"/>
  <c r="M77" i="41"/>
  <c r="M86" i="41"/>
  <c r="M34" i="41"/>
  <c r="M18" i="41"/>
  <c r="M79" i="41"/>
  <c r="M55" i="41"/>
  <c r="M110" i="41"/>
  <c r="M72" i="41"/>
  <c r="M32" i="41"/>
  <c r="M74" i="41"/>
  <c r="M81" i="41"/>
  <c r="M26" i="41"/>
  <c r="M68" i="41"/>
  <c r="M29" i="41"/>
  <c r="M13" i="41"/>
  <c r="M83" i="41"/>
  <c r="M99" i="41"/>
  <c r="M100" i="41"/>
  <c r="M69" i="41"/>
  <c r="M64" i="41"/>
  <c r="M47" i="41"/>
  <c r="M70" i="41"/>
  <c r="M105" i="41"/>
  <c r="M87" i="41"/>
  <c r="M41" i="41"/>
  <c r="M89" i="41"/>
  <c r="M108" i="41"/>
  <c r="M59" i="41"/>
  <c r="M36" i="41"/>
  <c r="M27" i="41"/>
  <c r="M93" i="41"/>
  <c r="M113" i="41"/>
  <c r="M28" i="41"/>
  <c r="M73" i="41"/>
  <c r="M57" i="41"/>
  <c r="M22" i="41"/>
  <c r="M45" i="41"/>
  <c r="M76" i="41"/>
  <c r="M51" i="41"/>
  <c r="M102" i="41"/>
  <c r="M44" i="41"/>
  <c r="M53" i="41"/>
  <c r="M106" i="41"/>
  <c r="M40" i="41"/>
  <c r="M12" i="41"/>
  <c r="M60" i="41"/>
  <c r="M112" i="41"/>
  <c r="M39" i="41"/>
  <c r="M66" i="41"/>
  <c r="M16" i="41"/>
  <c r="M95" i="41"/>
  <c r="M35" i="41"/>
  <c r="M38" i="41"/>
  <c r="M15" i="41"/>
  <c r="M23" i="41"/>
  <c r="M50" i="41"/>
  <c r="M82" i="41"/>
  <c r="M20" i="41"/>
  <c r="M84" i="41"/>
  <c r="M101" i="41"/>
  <c r="M63" i="41"/>
  <c r="M65" i="41"/>
  <c r="M37" i="41"/>
  <c r="M54" i="41"/>
  <c r="M107" i="41"/>
  <c r="M71" i="41"/>
  <c r="M88" i="41"/>
  <c r="M91" i="41"/>
  <c r="M109" i="41"/>
  <c r="M48" i="41"/>
  <c r="M111" i="41"/>
  <c r="M92" i="41"/>
  <c r="M14" i="41"/>
  <c r="M21" i="41"/>
  <c r="M61" i="41"/>
  <c r="M80" i="41"/>
</calcChain>
</file>

<file path=xl/sharedStrings.xml><?xml version="1.0" encoding="utf-8"?>
<sst xmlns="http://schemas.openxmlformats.org/spreadsheetml/2006/main" count="1798" uniqueCount="834">
  <si>
    <t>BAPTIST GENERAL CONVENTION OF TEXAS</t>
  </si>
  <si>
    <t>BIBLE CHURCHES CHAPLAINCY</t>
  </si>
  <si>
    <t>BIBLE PRESBYTERIAN CHURCH</t>
  </si>
  <si>
    <t>BIBLE PROTESTANT CHURCH</t>
  </si>
  <si>
    <t>BUDDHISM</t>
  </si>
  <si>
    <t>CH OF THE UNITED BRETHREN CHRIST</t>
  </si>
  <si>
    <t>CHRISTIAN AND MISSIONARY ALLIANCE</t>
  </si>
  <si>
    <t>CHRISTIAN CHURCH/CHURCH OF CHRIST</t>
  </si>
  <si>
    <t>CHURCH OF CHRIST</t>
  </si>
  <si>
    <t>CHURCH OF GOD</t>
  </si>
  <si>
    <t>CHURCH OF GOD IN CHRIST</t>
  </si>
  <si>
    <t>CHURCH OF GOD OF PROPHECY</t>
  </si>
  <si>
    <t>CHURCH OF THE NAZARENE</t>
  </si>
  <si>
    <t>COMMUNITY OF CHRIST</t>
  </si>
  <si>
    <t>CONGREGATIONAL METHODIST CHURCH</t>
  </si>
  <si>
    <t>COOPERATIVE BAPTIST FELLOWSHIP</t>
  </si>
  <si>
    <t>CUMBERLAND PRESBYTERIAN CHURCH</t>
  </si>
  <si>
    <t>EASTERN ORTHODOX CHURCHES</t>
  </si>
  <si>
    <t>EVANGELICAL CONGREGATIONAL CHURCH</t>
  </si>
  <si>
    <t>EVANGELICAL COVENANT CH IN AMER</t>
  </si>
  <si>
    <t>EVANGELICAL FREE CHURCH OF AMERICA</t>
  </si>
  <si>
    <t>EVANGELICAL METHODIST CHURCH</t>
  </si>
  <si>
    <t>FULL GOSPEL FELLOWSHIP CH/MIN INTL</t>
  </si>
  <si>
    <t>GREEK ORTHODOX CHURCH</t>
  </si>
  <si>
    <t>INDEPENDENT BAPTIST CHURCHES</t>
  </si>
  <si>
    <t>INDEPENDENT CHURCHES AFFILIATED</t>
  </si>
  <si>
    <t>JEWISH</t>
  </si>
  <si>
    <t>KINGSWAY FELLOWSHIP</t>
  </si>
  <si>
    <t>LUTHERAN CHURCHES</t>
  </si>
  <si>
    <t>LUTHERAN CHURCH MISSOURI SYNOD</t>
  </si>
  <si>
    <t>MUSLIM</t>
  </si>
  <si>
    <t>NATIONAL ASSOCIATION OF EVANGELICALS</t>
  </si>
  <si>
    <t>NATL ASSOC OF FREE WILL BAPTISTS</t>
  </si>
  <si>
    <t>NO RELIGIOUS PREFERENCE</t>
  </si>
  <si>
    <t>NORTH AMERICAN BAPTIST CONFERENCE</t>
  </si>
  <si>
    <t>PENTECOSTAL CHURCHES</t>
  </si>
  <si>
    <t>PLYMOUTH BRETHREN</t>
  </si>
  <si>
    <t>PRESBYTERIAN CHURCH IN AMERICA</t>
  </si>
  <si>
    <t>PRESBYTERIAN CHURCH USA</t>
  </si>
  <si>
    <t>PROTESTANT EPISCOPAL CHURCH</t>
  </si>
  <si>
    <t>PROTESTANT OTHER CHURCHES</t>
  </si>
  <si>
    <t>REFORMED CHURCH IN AMERICA</t>
  </si>
  <si>
    <t>REFORMED EPISCOPAL CHURCH</t>
  </si>
  <si>
    <t>ROMAN CATHOLIC CHURCH</t>
  </si>
  <si>
    <t>SOUTHERN BAPTIST CONVENTION</t>
  </si>
  <si>
    <t>THE ORTHODOX PRESBYTERIAN CHURCH</t>
  </si>
  <si>
    <t>TIOGA RIVER CHRISTIAN CONFERENCE</t>
  </si>
  <si>
    <t>UNITARIAN UNIVERSALIST ASSOCIATION</t>
  </si>
  <si>
    <t>UNITED CHURCH OF CHRIST</t>
  </si>
  <si>
    <t>UNITED METHODIST CHURCH</t>
  </si>
  <si>
    <t>UNITED PENTECOSTAL CHURCH INTERNA</t>
  </si>
  <si>
    <t>EVANGELICAL PRESBYTERIAN CHURCH</t>
  </si>
  <si>
    <t>SEVENTH DAY ADVENTISTS</t>
  </si>
  <si>
    <t>Catholic</t>
  </si>
  <si>
    <t>Baptist</t>
  </si>
  <si>
    <t>Buddhism</t>
  </si>
  <si>
    <t>Jewish</t>
  </si>
  <si>
    <t>Muslim</t>
  </si>
  <si>
    <t>Hindu</t>
  </si>
  <si>
    <t>ADVENT CHRISTIAN CHURCH</t>
  </si>
  <si>
    <t>Category</t>
  </si>
  <si>
    <t>Evang</t>
  </si>
  <si>
    <t>Lutheran</t>
  </si>
  <si>
    <t>Methodist</t>
  </si>
  <si>
    <t>Wicca</t>
  </si>
  <si>
    <t>Christian</t>
  </si>
  <si>
    <t>Episcopal</t>
  </si>
  <si>
    <t>Atheist</t>
  </si>
  <si>
    <t>Presbyterian</t>
  </si>
  <si>
    <t>LDS</t>
  </si>
  <si>
    <t>Christ Sci</t>
  </si>
  <si>
    <t>Bahai</t>
  </si>
  <si>
    <t>Orthodox</t>
  </si>
  <si>
    <t>Other</t>
  </si>
  <si>
    <t>Grand Total</t>
  </si>
  <si>
    <t>Adventist</t>
  </si>
  <si>
    <t>Disciples</t>
  </si>
  <si>
    <t>Buddhist</t>
  </si>
  <si>
    <t>UUA</t>
  </si>
  <si>
    <t>AMERICAN BAPTIST CHURCHES IN THE USA</t>
  </si>
  <si>
    <t>ASSOCIATED GOSPEL CHURCHES</t>
  </si>
  <si>
    <t>BAPTIST CHURCHES</t>
  </si>
  <si>
    <t>CHARISMATIC EPISCOPAL CHURCH</t>
  </si>
  <si>
    <t>CHRISTIAN METHODIST EPISCOPAL CHURCH</t>
  </si>
  <si>
    <t>CHRISTIAN REFORMED CHURCH IN NORTH AMERICA</t>
  </si>
  <si>
    <t>CHURCH OF GOD (CLEVELAND, TN)</t>
  </si>
  <si>
    <t>EVANGELICAL CHURCH ALLIANCE</t>
  </si>
  <si>
    <t>EVANGELICAL LUTHERAN CHURCH IN AMERICA</t>
  </si>
  <si>
    <t>FUNDAMENTAL BAPTIST FELLOWSHIP</t>
  </si>
  <si>
    <t>IFCA INTERNATIONAL</t>
  </si>
  <si>
    <t>INTERNATIONAL CHURCH OF THE FOURSQUARE GOSPEL</t>
  </si>
  <si>
    <t>INTERNATIONAL COUNCIL OF COMMUNITY CHURCHES</t>
  </si>
  <si>
    <t>PENTECOSTAL HOLINESS CHURCH, INTERNATIONAL</t>
  </si>
  <si>
    <t>THE SHUL</t>
  </si>
  <si>
    <t>UNITED PENTECOSTAL CHURCH INTERNATIONAL</t>
  </si>
  <si>
    <t>Bible Protestant Church</t>
  </si>
  <si>
    <t>ADVENT CHRISTIAN GENERAL CONFERENCE</t>
  </si>
  <si>
    <t>ADVENTIST CHAPLAINCY MINISTRIES</t>
  </si>
  <si>
    <t>AMERICAN BAPTIST CHURCHES (USA)</t>
  </si>
  <si>
    <t>AMERICAN COUNCIL OF CHRISTIAN CHURCHES</t>
  </si>
  <si>
    <t>AMERICAN MISSIONARY FELLOWSHIP</t>
  </si>
  <si>
    <t>ANGLICAN CHURCH IN AMERICA</t>
  </si>
  <si>
    <t>ANTIOCHIAN ORTHODOX ARCHDIOCESE</t>
  </si>
  <si>
    <t>ASSOCIATION OF INDEPENDENT METHODIST</t>
  </si>
  <si>
    <t>ASSOCIATION OF UNITY CHURCHES</t>
  </si>
  <si>
    <t>BETHEL MINISTERIAL ASSOCIATION</t>
  </si>
  <si>
    <t>BIBLE FELLOWSHIP CHURCH</t>
  </si>
  <si>
    <t>CHURCH OF GOD (ANDERSON IN)</t>
  </si>
  <si>
    <t>COALITION OF SPIRIT FILLED CHURCHES</t>
  </si>
  <si>
    <t>CORAL RIDGE CHRISTIAN FELLOWSHIP</t>
  </si>
  <si>
    <t>EPISCOPAL CHURCH</t>
  </si>
  <si>
    <t>EVANGELICAL COVENANT CHURCH</t>
  </si>
  <si>
    <t>EVANGELICAL EPISCOPAL CHURCH</t>
  </si>
  <si>
    <t>EVANGELICAL GOSPEL ASSEMBLIES MINISTRIES INTERNATIONAL, ASSOC. OF</t>
  </si>
  <si>
    <t>FIRST CHURCH OF CHRIST SCIENTIST</t>
  </si>
  <si>
    <t>FREE METHODIST CHURCH OF NORTH AMERICA</t>
  </si>
  <si>
    <t>FREE WILL BAPTISTS, NATIONAL ASSOCIATION OF</t>
  </si>
  <si>
    <t>FULL GOSPEL FELLOWSHIP OF CHURCHES</t>
  </si>
  <si>
    <t>GRACE BRETHREN CHURCHES, THE FELLOWSHIP OF</t>
  </si>
  <si>
    <t>GRACE CHURCHES INTERNATIONAL</t>
  </si>
  <si>
    <t>GRACE PLACE</t>
  </si>
  <si>
    <t>ISNA LEADERSHIP DEVELOPMENT CENTER (ILDC)</t>
  </si>
  <si>
    <t>KOREAN EVANGELICAL CHURCH OF AMERICA</t>
  </si>
  <si>
    <t>LIBERTY BAPTIST FELLOWSHIP FOR CHURCH PLANTING</t>
  </si>
  <si>
    <t>LUTHERAN CONGREGATIONS IN MISSION FOR CHRIST</t>
  </si>
  <si>
    <t>MORAVIAN CHURCH IN AMERICA</t>
  </si>
  <si>
    <t>NATIONAL BAPTIST CONVENTION OF AMERICA</t>
  </si>
  <si>
    <t>NATIONAL BAPTIST CONVENTION USA INC</t>
  </si>
  <si>
    <t>NATIONAL MISSIONARY BAPTIST CONVENTION OF AMERICA</t>
  </si>
  <si>
    <t>NEW TESTAMENT ASSOCIATION OF INDEPENDENT BAPTIST CHURCHES</t>
  </si>
  <si>
    <t>OPEN BIBLE STANDARD CHURCHES</t>
  </si>
  <si>
    <t>ORTHODOX ANGLICAN CHURCH</t>
  </si>
  <si>
    <t>PENTECOSTAL ASSEMBLIES OF THE WORLD</t>
  </si>
  <si>
    <t>PENTECOSTAL CHURCH OF GOD</t>
  </si>
  <si>
    <t>POLISH NATIONAL CATHOLIC CHURCH</t>
  </si>
  <si>
    <t>PRESBYTERIAN AND REFORMED JOINT COMMISSION</t>
  </si>
  <si>
    <t>SEVENTH DAY ADVENTIST</t>
  </si>
  <si>
    <t>SEVENTH DAY BAPTISTS GENERAL CONFERENCE</t>
  </si>
  <si>
    <t>UNITED EPISCOPAL CHURCH OF NORTH AMERICA</t>
  </si>
  <si>
    <t>WESLEYAN CHURCH, THE</t>
  </si>
  <si>
    <t>WORLD BAPTIST FELLOWSHIP, INC.</t>
  </si>
  <si>
    <t>WORLD COUNCIL OF INDEPENDENT CHRISTIAN CHURCHES</t>
  </si>
  <si>
    <t>Native American</t>
  </si>
  <si>
    <t>Unitarian Universalist</t>
  </si>
  <si>
    <t>Agnostic</t>
  </si>
  <si>
    <t>Charismatic</t>
  </si>
  <si>
    <t>Major</t>
  </si>
  <si>
    <t>Name</t>
  </si>
  <si>
    <t>Group</t>
  </si>
  <si>
    <t>None</t>
  </si>
  <si>
    <t>AFRICAN METHODIST EPISCOPAL CHURCH</t>
  </si>
  <si>
    <t>AGNOSTIC</t>
  </si>
  <si>
    <t>AMERICAN BAPTIST ASSOCIATION</t>
  </si>
  <si>
    <t>ASBURY BIBLE CHURCHES</t>
  </si>
  <si>
    <t>ASSEMBLIES OF GOD</t>
  </si>
  <si>
    <t>ATHEIST</t>
  </si>
  <si>
    <t>BAPTIST BIBLE FELLOWSHIP</t>
  </si>
  <si>
    <t>BAPTIST CHURCHES OTHER</t>
  </si>
  <si>
    <t>BAPTIST GENERAL CONFERENCE</t>
  </si>
  <si>
    <t>MethEpisc</t>
  </si>
  <si>
    <t>Cath</t>
  </si>
  <si>
    <t>Eastern</t>
  </si>
  <si>
    <t>Orth</t>
  </si>
  <si>
    <t>Native</t>
  </si>
  <si>
    <t>New Age</t>
  </si>
  <si>
    <t>JEHOVAH'S WITNESSES</t>
  </si>
  <si>
    <t>NATIVE AMERICAN</t>
  </si>
  <si>
    <t>ADVENTIST CHURCHES</t>
  </si>
  <si>
    <t>FREE WILL BAPTIST CHURCHES</t>
  </si>
  <si>
    <t>GENERAL ASSOCIA. OF GENERAL BAPTISTS</t>
  </si>
  <si>
    <t>NATIONAL BAPTIST CONVEN. OF AMERICA</t>
  </si>
  <si>
    <t>PROGRESSIVE NATIONAL BAPTIST CONVEN</t>
  </si>
  <si>
    <t>GENERAL ASSOC. OF REGULAR BAPTIST CH</t>
  </si>
  <si>
    <t>AMERICAN BAPTIST CONFERENCE</t>
  </si>
  <si>
    <t>NATIONAL BAPTIST CONVENTION, USA, INC</t>
  </si>
  <si>
    <t>CATHOLIC CHURCHES</t>
  </si>
  <si>
    <t>CHURCH-JESUS CHRIST-LATTER DAY SAINTS</t>
  </si>
  <si>
    <t>REORGANIZED CHURCH-LATTER DAY SAINTS</t>
  </si>
  <si>
    <t>ANGLICAN CHURCHES</t>
  </si>
  <si>
    <t>EPISCOPAL CHURCHES</t>
  </si>
  <si>
    <t>INDEPEND. FUNDAMENTAL BIBLE CHURCHES</t>
  </si>
  <si>
    <t>INDEPEND. FUNDAMENTAL CHURCHES-AMER</t>
  </si>
  <si>
    <t>FUNDAMENTALIST CHURCHES</t>
  </si>
  <si>
    <t>CHRISTIAN CHURCH AND CHURCHES-CHRIST</t>
  </si>
  <si>
    <t>CHRISTIAN CHURCH DISCIPLES OF CHRIST</t>
  </si>
  <si>
    <t>CHURCH OF GOD (ANDERSON, IN</t>
  </si>
  <si>
    <t>CHURCHES-CHRIST IN CHRISTIAN UNION</t>
  </si>
  <si>
    <t>HOLINESS CHURCHES</t>
  </si>
  <si>
    <t>SALVATION ARMY</t>
  </si>
  <si>
    <t>ISLAM</t>
  </si>
  <si>
    <t>JUDAISM JEWISH</t>
  </si>
  <si>
    <t>BAHA'I FAITH</t>
  </si>
  <si>
    <t>HINDUISM</t>
  </si>
  <si>
    <t>EASTERN RELIGIONS</t>
  </si>
  <si>
    <t>EVANGELICAL LUTHERAN CHURCH IN AMER</t>
  </si>
  <si>
    <t>METHODIST CHURCHES</t>
  </si>
  <si>
    <t>FREE METHODIST CHURCH OF N. AMERICA</t>
  </si>
  <si>
    <t>MORAVIAN CHURCHES</t>
  </si>
  <si>
    <t>WESLEYAN CHURCH</t>
  </si>
  <si>
    <t>AFRICAN METHODIST EPISCOPAL ZION CH</t>
  </si>
  <si>
    <t>CHRISTIAN NO DENOMINATIONAL PREFER</t>
  </si>
  <si>
    <t>ORTHODOX CHURCHES</t>
  </si>
  <si>
    <t>FULL GOSPEL</t>
  </si>
  <si>
    <t>INTERNA. CHURCH-THE FOURSQUARE GOSP</t>
  </si>
  <si>
    <t>CHURCH OF GOD AND PROPHECY</t>
  </si>
  <si>
    <t>PENTECOSTAL HOLINESS CHURCH INTERNA</t>
  </si>
  <si>
    <t>OPEN BIBLE STANDARD CHURCHES, INC</t>
  </si>
  <si>
    <t>CHURCHES OF GOD CLEVELAND TN</t>
  </si>
  <si>
    <t>BRETHREN CHURCHES</t>
  </si>
  <si>
    <t>FRIENDS QUAKERS</t>
  </si>
  <si>
    <t>EUROPEAN-FREE CHURCHES</t>
  </si>
  <si>
    <t>SCHWENKFELDER CHURCHES</t>
  </si>
  <si>
    <t>CONGREGATIONAL CHURCHES</t>
  </si>
  <si>
    <t>CHRISTIAN REFORMED CHURCH-N. AMERICA</t>
  </si>
  <si>
    <t>CHURCHES OF GOD GENERAL CONFERENCE</t>
  </si>
  <si>
    <t>REFORMED AND PRESBYTERIAN CHURCHES</t>
  </si>
  <si>
    <t>PROTESTANT NO DENOMINATIONAL PREFER</t>
  </si>
  <si>
    <t>UNITARIAN UNIVERSALIST</t>
  </si>
  <si>
    <t>EVANGELICAL CHURCHES</t>
  </si>
  <si>
    <t>IGLESIA NI CHRISTO</t>
  </si>
  <si>
    <t>NEW AGE CHURCHES</t>
  </si>
  <si>
    <t>UNCLASSIFIED RELIGIONS</t>
  </si>
  <si>
    <t>WICCA (WITCHCRAFT)</t>
  </si>
  <si>
    <t>MAGICK AND SPIRITUALIST</t>
  </si>
  <si>
    <t>UNKNOWN</t>
  </si>
  <si>
    <t>RESTORATIONAL CHURCHES</t>
  </si>
  <si>
    <t>CHURCHES OF THE NEW JERUSALEM</t>
  </si>
  <si>
    <t>Pentacostal</t>
  </si>
  <si>
    <t>Islam</t>
  </si>
  <si>
    <t>Hinduism</t>
  </si>
  <si>
    <t>African Methodist Episcopal Church</t>
  </si>
  <si>
    <t>African Methodist Episcopal Zion Church</t>
  </si>
  <si>
    <t>No Religious Preference</t>
  </si>
  <si>
    <t>Evangelistic</t>
  </si>
  <si>
    <t>Other Religions</t>
  </si>
  <si>
    <t>Unknown</t>
  </si>
  <si>
    <t>No Rel Pref</t>
  </si>
  <si>
    <t>Demographics by Size</t>
  </si>
  <si>
    <t>Row Labels</t>
  </si>
  <si>
    <t xml:space="preserve">  </t>
  </si>
  <si>
    <t>Navy Total</t>
  </si>
  <si>
    <t>Air Force Total</t>
  </si>
  <si>
    <t xml:space="preserve">Advent Christian Church </t>
  </si>
  <si>
    <t xml:space="preserve">Jehovah's Witnesses </t>
  </si>
  <si>
    <t xml:space="preserve">Native American </t>
  </si>
  <si>
    <t xml:space="preserve">Seventh Day Adventist </t>
  </si>
  <si>
    <t xml:space="preserve">Adventist churches </t>
  </si>
  <si>
    <t xml:space="preserve">American Baptist Churches in the USA </t>
  </si>
  <si>
    <t xml:space="preserve">Baptist churches </t>
  </si>
  <si>
    <t xml:space="preserve">Southern Baptist Convention </t>
  </si>
  <si>
    <t xml:space="preserve">Free Will Baptist churches </t>
  </si>
  <si>
    <t xml:space="preserve">General Association of General Baptists </t>
  </si>
  <si>
    <t xml:space="preserve">National Baptist Convention of America </t>
  </si>
  <si>
    <t xml:space="preserve">Progressive National Baptist Convention, Inc </t>
  </si>
  <si>
    <t xml:space="preserve">General Association of Regular Baptist Churches </t>
  </si>
  <si>
    <t xml:space="preserve">American Baptist Conference </t>
  </si>
  <si>
    <t xml:space="preserve">National Baptist Convention, USA, Inc </t>
  </si>
  <si>
    <t xml:space="preserve">Catholic churches </t>
  </si>
  <si>
    <t xml:space="preserve">Roman Catholic Church </t>
  </si>
  <si>
    <t>Church of Jesus Christ of Latter Day Saints (Mormon)</t>
  </si>
  <si>
    <t xml:space="preserve">Reorganized Church of Latter Day Saints </t>
  </si>
  <si>
    <t xml:space="preserve">Anglican Catholic Church </t>
  </si>
  <si>
    <t xml:space="preserve">Episcopal Church </t>
  </si>
  <si>
    <t xml:space="preserve">Episcopal churches </t>
  </si>
  <si>
    <t xml:space="preserve">Reformed Episcopal Church </t>
  </si>
  <si>
    <t xml:space="preserve">Independent Churches Affiliated </t>
  </si>
  <si>
    <t xml:space="preserve">Independent fundamental Bible churches </t>
  </si>
  <si>
    <t xml:space="preserve">Independent Fundamental Churches of America </t>
  </si>
  <si>
    <t xml:space="preserve">Fundamentalist churches </t>
  </si>
  <si>
    <t xml:space="preserve">Associated Gospel Churches </t>
  </si>
  <si>
    <t xml:space="preserve">Christian Church and Churches of Christ </t>
  </si>
  <si>
    <t xml:space="preserve">Christian Church (Disciples of Christ) </t>
  </si>
  <si>
    <t xml:space="preserve">Restorationist churches </t>
  </si>
  <si>
    <t xml:space="preserve">Tioga River Christian Conference </t>
  </si>
  <si>
    <t xml:space="preserve">Church of Christ </t>
  </si>
  <si>
    <t xml:space="preserve">Church of God (Anderson, IN) </t>
  </si>
  <si>
    <t xml:space="preserve">Churches of Christ in Christian Union </t>
  </si>
  <si>
    <t xml:space="preserve">Holiness churches </t>
  </si>
  <si>
    <t xml:space="preserve">Church of the Nazarene </t>
  </si>
  <si>
    <t xml:space="preserve">Salvation Army </t>
  </si>
  <si>
    <t xml:space="preserve">Islam </t>
  </si>
  <si>
    <t xml:space="preserve">Judaism (Jewish) </t>
  </si>
  <si>
    <t xml:space="preserve">Buddhism </t>
  </si>
  <si>
    <t xml:space="preserve">Baha'i faith </t>
  </si>
  <si>
    <t xml:space="preserve">Hinduism </t>
  </si>
  <si>
    <t xml:space="preserve">Eastern religions </t>
  </si>
  <si>
    <t xml:space="preserve">Evangelical Lutheran Church in America </t>
  </si>
  <si>
    <t xml:space="preserve">Lutheran churches </t>
  </si>
  <si>
    <t xml:space="preserve">Lutheran Church - Missouri Synod </t>
  </si>
  <si>
    <t xml:space="preserve">Christian Methodist Episcopal Church </t>
  </si>
  <si>
    <t xml:space="preserve">African Methodist Episcopal Church </t>
  </si>
  <si>
    <t xml:space="preserve">Methodist churches </t>
  </si>
  <si>
    <t xml:space="preserve">Free Methodist Church of North America </t>
  </si>
  <si>
    <t xml:space="preserve">Moravian churches </t>
  </si>
  <si>
    <t xml:space="preserve">United Methodist Church </t>
  </si>
  <si>
    <t xml:space="preserve">Wesleyan Church </t>
  </si>
  <si>
    <t xml:space="preserve">African Methodist Episcopal Zion Church </t>
  </si>
  <si>
    <t xml:space="preserve">Christian, no denominational preference </t>
  </si>
  <si>
    <t xml:space="preserve">No religious preference </t>
  </si>
  <si>
    <t xml:space="preserve">Eastern Orthodox churches </t>
  </si>
  <si>
    <t xml:space="preserve">Orthodox churches </t>
  </si>
  <si>
    <t xml:space="preserve">Assemblies of God </t>
  </si>
  <si>
    <t xml:space="preserve">Church of God in Christ </t>
  </si>
  <si>
    <t xml:space="preserve">Full Gospel </t>
  </si>
  <si>
    <t xml:space="preserve">International Church of the Foursquare Gospel </t>
  </si>
  <si>
    <t xml:space="preserve">Church of God of Prophecy </t>
  </si>
  <si>
    <t xml:space="preserve">Pentecostal Holiness Church, International </t>
  </si>
  <si>
    <t xml:space="preserve">Pentecostal Church of God </t>
  </si>
  <si>
    <t xml:space="preserve">Pentecostal churches </t>
  </si>
  <si>
    <t xml:space="preserve">Open Bible Standard Churches, Inc </t>
  </si>
  <si>
    <t xml:space="preserve">Church of God (Cleveland, TN) </t>
  </si>
  <si>
    <t xml:space="preserve">United Pentecostal Church International </t>
  </si>
  <si>
    <t xml:space="preserve">Brethren churches </t>
  </si>
  <si>
    <t xml:space="preserve">Friends (Quakers) </t>
  </si>
  <si>
    <t xml:space="preserve">European-Free churches </t>
  </si>
  <si>
    <t xml:space="preserve">Schwenkfelder churches </t>
  </si>
  <si>
    <t xml:space="preserve">Cumberland Presbyterian Church </t>
  </si>
  <si>
    <t xml:space="preserve">Congregational churches </t>
  </si>
  <si>
    <t xml:space="preserve">Christian Reformed Church in North America </t>
  </si>
  <si>
    <t xml:space="preserve">Reformed Church in America </t>
  </si>
  <si>
    <t xml:space="preserve">Churches of God, General Conference </t>
  </si>
  <si>
    <t xml:space="preserve">Presbyterian Church in America </t>
  </si>
  <si>
    <t xml:space="preserve">Presbyterian Church (USA) </t>
  </si>
  <si>
    <t xml:space="preserve">Reformed And Presbyterian churches </t>
  </si>
  <si>
    <t xml:space="preserve">United Church of Christ </t>
  </si>
  <si>
    <t xml:space="preserve">First Church of Christ, Scientist </t>
  </si>
  <si>
    <t xml:space="preserve">Protestant, no denominational preference </t>
  </si>
  <si>
    <t xml:space="preserve">Protestant, other churches </t>
  </si>
  <si>
    <t xml:space="preserve">Unitarian Universalist </t>
  </si>
  <si>
    <t xml:space="preserve">Asbury Bible churches </t>
  </si>
  <si>
    <t xml:space="preserve">Plymouth Brethren </t>
  </si>
  <si>
    <t xml:space="preserve">Evangelical Covenant Church </t>
  </si>
  <si>
    <t xml:space="preserve">Evangelical Free Church of America </t>
  </si>
  <si>
    <t xml:space="preserve">Christian and Missionary Alliance </t>
  </si>
  <si>
    <t xml:space="preserve">Bible Protestant Church </t>
  </si>
  <si>
    <t xml:space="preserve">Evangelical churches </t>
  </si>
  <si>
    <t xml:space="preserve">Iglesia Ni Christo </t>
  </si>
  <si>
    <t xml:space="preserve">Churches of the New Jerusalem </t>
  </si>
  <si>
    <t xml:space="preserve">New Age churches </t>
  </si>
  <si>
    <t xml:space="preserve">Unclassified religions </t>
  </si>
  <si>
    <t xml:space="preserve">Wicca (witchcraft) </t>
  </si>
  <si>
    <t xml:space="preserve">Magick and spiritualist </t>
  </si>
  <si>
    <t xml:space="preserve">Atheist </t>
  </si>
  <si>
    <t xml:space="preserve">Agnostic </t>
  </si>
  <si>
    <t xml:space="preserve">Unknown </t>
  </si>
  <si>
    <t>2009 Rank</t>
  </si>
  <si>
    <t>2012 Rank</t>
  </si>
  <si>
    <t>Change</t>
  </si>
  <si>
    <t>Rank Change</t>
  </si>
  <si>
    <t>Percent Change</t>
  </si>
  <si>
    <t>2009 Percent</t>
  </si>
  <si>
    <t>2012 Percent</t>
  </si>
  <si>
    <t>2009 Name</t>
  </si>
  <si>
    <t>2,246,089 total personnel</t>
  </si>
  <si>
    <t>Sum of 2012 Percent</t>
  </si>
  <si>
    <t>Sum of 2009 Percent</t>
  </si>
  <si>
    <t>Up 0.1%</t>
  </si>
  <si>
    <t>Includes atheist and agnostics; humanist is not an option</t>
  </si>
  <si>
    <t>Roman Catholic and Catholic Churches</t>
  </si>
  <si>
    <t>Ten Baptist denominations</t>
  </si>
  <si>
    <t>LDS and Reorganized</t>
  </si>
  <si>
    <t>Four Pentecostal</t>
  </si>
  <si>
    <t>30 Christian denominations</t>
  </si>
  <si>
    <t>Eastern Religions and Buddhism</t>
  </si>
  <si>
    <t>Judaism</t>
  </si>
  <si>
    <t>New Age and Magick</t>
  </si>
  <si>
    <t>Orthodox and Eastern Orthodox</t>
  </si>
  <si>
    <t>Christian Science</t>
  </si>
  <si>
    <t>Non-denom</t>
  </si>
  <si>
    <t>16 denominations</t>
  </si>
  <si>
    <t>Three Lutheran denominations</t>
  </si>
  <si>
    <t>10 Methodist and Episcopal denominations</t>
  </si>
  <si>
    <t>Four Presbyterian denominations</t>
  </si>
  <si>
    <t>Unknown and Unclassified</t>
  </si>
  <si>
    <t>103 total categories</t>
  </si>
  <si>
    <t>13 groups all under 0.5%</t>
  </si>
  <si>
    <t>46 denominations, baptist largest</t>
  </si>
  <si>
    <t>Christian &amp; Protestant no-preference, Protestent Other</t>
  </si>
  <si>
    <t>37 denominations, Non-denom largest</t>
  </si>
  <si>
    <t>Unknown is at 6%</t>
  </si>
  <si>
    <t>Source:  Defense Manpower Data Agency, July 2009 and January 2012</t>
  </si>
  <si>
    <t>Draft analysis of DMDC data as of 1/31/2012</t>
  </si>
  <si>
    <t>DON'T FORGET TO USE ABSOLUTE NUMBERS WHEN COMPARING CHANGE IN POPULATION FROM PREVIOUS TO CURRENT</t>
  </si>
  <si>
    <t>DRAFT ANALYSIS OF DMDC DATA AS OF 1/31/2012</t>
  </si>
  <si>
    <t>GENERAL CHURCH OF THE NEW JERUSALEM</t>
  </si>
  <si>
    <t>GRACE GOSPEL FELLOWSHIP</t>
  </si>
  <si>
    <t>GREEK ORTHODOX ARCHDIOCESE OF AMERICA</t>
  </si>
  <si>
    <t>IGLESIA METODISTA DE PUERTO RICO</t>
  </si>
  <si>
    <t>INDEPENDENCE BRANCH</t>
  </si>
  <si>
    <t>INTERNATIONAL MINISTERIAL FELLOWSHIP, INC</t>
  </si>
  <si>
    <t>JEWISH WELFARE BOARD - JEWISH CHAPLAINS COUNCIL</t>
  </si>
  <si>
    <t>LUTHERAN CHURCH - MISSOURI SYNOD</t>
  </si>
  <si>
    <t>MISSIONARY CHURCH</t>
  </si>
  <si>
    <t>OLD HOLY CATHOLIC CHURCH-ARCHDIOCESE OF CHRIST THE KING</t>
  </si>
  <si>
    <t>ORTHODOX CHURCH IN AMERICA</t>
  </si>
  <si>
    <t>ORTHODOX PRESBYTERIAN CHURCH</t>
  </si>
  <si>
    <t>PIRCHEI SHOSHANIM</t>
  </si>
  <si>
    <t>PRESBYTERIAN COUNCIL FOR CHAPLAINS AND MILITARY PERSONNEL</t>
  </si>
  <si>
    <t>PRESBYTERIAN CHURCH (USA)</t>
  </si>
  <si>
    <t>PROGRESSIVE NATIONAL BAPTIST CONVENTION</t>
  </si>
  <si>
    <t>PUERTO RICO METHODIST CHURCH</t>
  </si>
  <si>
    <t>AFRICAN METHODIST EPICOPAL CHURCH</t>
  </si>
  <si>
    <t>AFRICAN METHODIST EPICOPAL ZION CHURCH</t>
  </si>
  <si>
    <t>ALLIANCE OF BAPTISTS</t>
  </si>
  <si>
    <t>AMERICAN ASSOCIATION OF LUTHERAN CHURCHES</t>
  </si>
  <si>
    <t>AMERICAN MUSLIM ARMED FORCES AND VETERANS AFFAIRS COUNCIL</t>
  </si>
  <si>
    <t>ANGLICAN CATHOLIC CHURCH, THE</t>
  </si>
  <si>
    <t>ARCHDIOCESE (ROMAN CATHOLIC)</t>
  </si>
  <si>
    <t>ASSEMBLIES OF GOD, GENERAL CONFERENCE</t>
  </si>
  <si>
    <t>ASSOCIATE REFORMED PRESBYTERIAN CHURCH (PC)</t>
  </si>
  <si>
    <t>AUGSBURG LUTHERAN CHURCHES</t>
  </si>
  <si>
    <t>BAPTIST MISSIONARY ASSOCIATION OF AMERICA</t>
  </si>
  <si>
    <t>BAPTIST CHURCHES OF AMERICA, UNAFFILIATED</t>
  </si>
  <si>
    <t>BUDDHIST CHURCHES OF AMERICA</t>
  </si>
  <si>
    <t>CALVARY BAPTIST CHURCH (ALL POINTS BAPTIST MISSION)</t>
  </si>
  <si>
    <t>CALVARY CHAPEL COSTA MESA</t>
  </si>
  <si>
    <t>CHAPLAINCY FULL GOSPEL CHURCHES</t>
  </si>
  <si>
    <t>CHINMAYA MISSION WEST (HINDU)</t>
  </si>
  <si>
    <t>CHRISTIAN CHURCH (DOC)</t>
  </si>
  <si>
    <t>CHRISTIAN CHURCHES AND CHURCHES OF CHRIST</t>
  </si>
  <si>
    <t>CHRISTIAN EVANGELICAL CHURCHES OF AMERICA</t>
  </si>
  <si>
    <t>CHURCH OF GOD (CLEVELAND TN)</t>
  </si>
  <si>
    <t>CHURCH OF GOD (GENERAL CONFERENCE)</t>
  </si>
  <si>
    <t>CHURCH OF GOD MINISTRIES</t>
  </si>
  <si>
    <t>CHURCH OF JESUS CHRIST OF LATTER DAY SAINTS</t>
  </si>
  <si>
    <t>CHURCH OF OUR LORD JESUS CHRIST</t>
  </si>
  <si>
    <t>CHURCHES OF GOD, GENERAL CONFERENCE</t>
  </si>
  <si>
    <t>CONGREGATIONAL CHRIS. CH. IN AMER. SAMOA</t>
  </si>
  <si>
    <t>COMMUNION OF EVANGELICAL EPISCOPAL CHURCHES</t>
  </si>
  <si>
    <t>CONGREGATIONAL CHRISTIAN CHURCHES, NAT. ASSOC.</t>
  </si>
  <si>
    <t>CONSERVATIVE BAPTIST ASSOCIATION</t>
  </si>
  <si>
    <t>CONSERVATIVE CONGREGATIONAL CHRISTIAN CONFERENCE</t>
  </si>
  <si>
    <t>CONVOCATION OF THE ANGLICAN CHURCH (CANA)</t>
  </si>
  <si>
    <t>EPISCOPAL MISSIONARY CHURCH</t>
  </si>
  <si>
    <t>FEDERATED ORTHODOX CATHOLIC CHURCHES INTERNATIONAL</t>
  </si>
  <si>
    <t>FELLOWSHIP OF GRACE BRETHREN CHURCHES</t>
  </si>
  <si>
    <t>FULL GOSPEL PENTECOSTAL CHURCH</t>
  </si>
  <si>
    <t>REGULAR BAPTIST CHURCHES, GENERAL ASSOCIATION OF</t>
  </si>
  <si>
    <t>SOVEREIGN GRACE BAPTIST ASSOCIATION OF CHURCHES</t>
  </si>
  <si>
    <t>THE EPISCOPAL CHURCH</t>
  </si>
  <si>
    <t>SYRIAN EASTERN ORTHODOX EXARCHATE IN AMERICA</t>
  </si>
  <si>
    <t>UNAFFILIATED BAPTIST CHURCHES OF AMERICA</t>
  </si>
  <si>
    <t>NOTE: Army Reserve and National Guard numbers are incomplete because prior to 1999 these records were not kept at the Army Office of the Chief of Chaplains.</t>
  </si>
  <si>
    <t>Totals:</t>
  </si>
  <si>
    <t>Advent Christian General Conference</t>
  </si>
  <si>
    <t>Alliance of Baptists in the USA, Inc.</t>
  </si>
  <si>
    <t>American Baptist Association</t>
  </si>
  <si>
    <t>American Baptist Churches in the USA</t>
  </si>
  <si>
    <t>American Muslim Armed Forces and Veterans Affairs Council</t>
  </si>
  <si>
    <t>Anglican Catholic Church</t>
  </si>
  <si>
    <t>Anglican Church in America</t>
  </si>
  <si>
    <t>Anglican Episcopal Church</t>
  </si>
  <si>
    <t>Antiochian Orthodox Christian Archdiocese of North America</t>
  </si>
  <si>
    <t>Apostolic Catholic Orthodox Church</t>
  </si>
  <si>
    <t>Associated Gospel Churches</t>
  </si>
  <si>
    <t>Baptist Bible Fellowship International</t>
  </si>
  <si>
    <t>Baptist Churches</t>
  </si>
  <si>
    <t>Baptist General Conference</t>
  </si>
  <si>
    <t>Baptist General Conference of Texas</t>
  </si>
  <si>
    <t>Baptist Missionary Association of America</t>
  </si>
  <si>
    <t>Bible Presbyterian Church (General Synod)</t>
  </si>
  <si>
    <t>Buddhist Churches of America</t>
  </si>
  <si>
    <t>Calvary Baptist Church (All Points Baptist Mission)</t>
  </si>
  <si>
    <t>Calvary Chapel of Costa Mesa</t>
  </si>
  <si>
    <t>Central Bible Church</t>
  </si>
  <si>
    <t>Chaplaincy Full Gospel Churches, Inc.</t>
  </si>
  <si>
    <t>Charismatic Episcopal Church</t>
  </si>
  <si>
    <t>Christian and Missionary Alliance</t>
  </si>
  <si>
    <t>Christian Churches (Disciples of Christ)</t>
  </si>
  <si>
    <t>Christian Churches and Churches of Christ</t>
  </si>
  <si>
    <t>Christian Evangelical Churches of America, Inc.</t>
  </si>
  <si>
    <t>Christian Methodist Episcopal Church</t>
  </si>
  <si>
    <t>Christian Reformed Church in North America</t>
  </si>
  <si>
    <t>Church of Christ</t>
  </si>
  <si>
    <t>Church of God (Cleveland, TN)</t>
  </si>
  <si>
    <t>Church of God in Christ, Inc.</t>
  </si>
  <si>
    <t>Church of God Ministries (Anderson, IN)</t>
  </si>
  <si>
    <t>Church of God of Prophecy</t>
  </si>
  <si>
    <t>Church of Jesus Christ of Latter Day Saints</t>
  </si>
  <si>
    <t>Church of the Lutheran Brethren</t>
  </si>
  <si>
    <t>Church of the Nazarene</t>
  </si>
  <si>
    <t>Church of the United Brethren in Christ</t>
  </si>
  <si>
    <t>Coalition of Spirit Filled Churches</t>
  </si>
  <si>
    <t>Communion of Convergence Churches, Inc.</t>
  </si>
  <si>
    <t>Communion of Evangelical Episcopal Churches</t>
  </si>
  <si>
    <t>Community of Christ</t>
  </si>
  <si>
    <t>Congregation Pirshei Shoshanim</t>
  </si>
  <si>
    <t>Conservative Baptist Association of America</t>
  </si>
  <si>
    <t>Conservative Congregational Christian Conference</t>
  </si>
  <si>
    <t>Cooperative Baptist Fellowship</t>
  </si>
  <si>
    <t>Cumberland Presbyterian Church</t>
  </si>
  <si>
    <t>Episcopal Church</t>
  </si>
  <si>
    <t>Evangelical Church Alliance</t>
  </si>
  <si>
    <t>Evangelical Covenant Church</t>
  </si>
  <si>
    <t>Evangelical Episcopal Church</t>
  </si>
  <si>
    <t>Evangelical Free Church of America</t>
  </si>
  <si>
    <t>Evangelical Lutheran Church and Ministerium</t>
  </si>
  <si>
    <t>Evangelical Lutheran Church in America</t>
  </si>
  <si>
    <t>Evangelical Methodist Church</t>
  </si>
  <si>
    <t>Evangelical Presbyterian Church</t>
  </si>
  <si>
    <t>First Church of Christ, Scientist</t>
  </si>
  <si>
    <t>Free Methodist Church of North America</t>
  </si>
  <si>
    <t>Fundamental Baptist Fellowship International</t>
  </si>
  <si>
    <t>Fundamental Churches</t>
  </si>
  <si>
    <t>General Association of General Baptists</t>
  </si>
  <si>
    <t>General Association of Regular Baptist Churches</t>
  </si>
  <si>
    <t>General Church of the New Jerusalem</t>
  </si>
  <si>
    <t>General Conference of Seventh-Day Adventists United States</t>
  </si>
  <si>
    <t>General Council of Assemblies of God</t>
  </si>
  <si>
    <t>Grace Churches International</t>
  </si>
  <si>
    <t>Independent Churches Affiliated</t>
  </si>
  <si>
    <t>Independent Fundamental Churches of America International</t>
  </si>
  <si>
    <t>International Church of the Foursquare Gospel</t>
  </si>
  <si>
    <t>International Council of Community Churches</t>
  </si>
  <si>
    <t>International Ministerial Fellowship</t>
  </si>
  <si>
    <t>Islamic Society of North America</t>
  </si>
  <si>
    <t>Jewish Chaplains Council (Jewish Welfare Board)</t>
  </si>
  <si>
    <t>Korean Presbyterian Church of America</t>
  </si>
  <si>
    <t>Liberty Baptist Fellowship for Church Planting, Inc.</t>
  </si>
  <si>
    <t>Lutheran Church-Missouri Synod</t>
  </si>
  <si>
    <t>Missionary Church, Inc.</t>
  </si>
  <si>
    <t>National Association of Congregational Christian Churches</t>
  </si>
  <si>
    <t>National Association of Evangelicals</t>
  </si>
  <si>
    <t>National Baptist Convention of America, Inc.</t>
  </si>
  <si>
    <t>National Baptist Convention, USA, Inc.</t>
  </si>
  <si>
    <t>National Fellowship of Grace Brethren Churches</t>
  </si>
  <si>
    <t>Orthodox Church in America</t>
  </si>
  <si>
    <t>Orthodox Presbyterian Church</t>
  </si>
  <si>
    <t>Pentecostal Assemblies of the World, Inc.</t>
  </si>
  <si>
    <t>Pentecostal Church of God, Inc.</t>
  </si>
  <si>
    <t>Pentecostal Holiness Church, International</t>
  </si>
  <si>
    <t>Plymouth Brethren</t>
  </si>
  <si>
    <t>Presbyterian and Reformed Joint Commission on Chaplains</t>
  </si>
  <si>
    <t>Presbyterian Church (USA)</t>
  </si>
  <si>
    <t>Presbyterian Church in America</t>
  </si>
  <si>
    <t>Presbyterian Conference for Chaplains and Military</t>
  </si>
  <si>
    <t>Progressive National Baptist Convention, Inc.</t>
  </si>
  <si>
    <t>Reformed Church in America</t>
  </si>
  <si>
    <t>Reformed Episcopal Church</t>
  </si>
  <si>
    <t>Roman Catholic Church</t>
  </si>
  <si>
    <t>Serbian Orthodox Church in the USA and Canada</t>
  </si>
  <si>
    <t>Shul</t>
  </si>
  <si>
    <t>Southern Baptist Convention</t>
  </si>
  <si>
    <t>Unitarian Universalist Association</t>
  </si>
  <si>
    <t>United Church of Christ</t>
  </si>
  <si>
    <t>United Episcopal Church of North America</t>
  </si>
  <si>
    <t>United Methodist Church</t>
  </si>
  <si>
    <t>United Pentecostal Church International</t>
  </si>
  <si>
    <t>Vineyard Christian Fellowship Church of Cobb County, Inc</t>
  </si>
  <si>
    <t>Wesleyan Church</t>
  </si>
  <si>
    <t>World Council of Independent Christian Churches</t>
  </si>
  <si>
    <t>Army Name</t>
  </si>
  <si>
    <t>Army Reserve</t>
  </si>
  <si>
    <t>Army Active</t>
  </si>
  <si>
    <t>Army Guard</t>
  </si>
  <si>
    <t>Navy Active</t>
  </si>
  <si>
    <t>Navy Reserve</t>
  </si>
  <si>
    <t>Army Total</t>
  </si>
  <si>
    <t>Navy Name</t>
  </si>
  <si>
    <t>US MILITARY CHAPLAINS BY COMPONENT AND ENDORSER</t>
  </si>
  <si>
    <t>AFRICAN METHODIST EPISCOPAL ZION CHURCH</t>
  </si>
  <si>
    <t>BRETHREN CHURCH</t>
  </si>
  <si>
    <t>CHURCH OF JESUS CHRIST ‐ LATTER DAY SAINT</t>
  </si>
  <si>
    <t>CHRISTIAN CHURCH (DISCIPLES OF CHRIST)</t>
  </si>
  <si>
    <t>CHURCH OF GOD (ANDERSON, IN)</t>
  </si>
  <si>
    <t>CONSERVATIVE BAPTIST ASSOCIATION OF AMERICA</t>
  </si>
  <si>
    <t>EVANGELICAL FREE CHURCH</t>
  </si>
  <si>
    <t>GENERAL ASSOCIATION OF REGULAR BAPTIST CHURCHES</t>
  </si>
  <si>
    <t>INDEPENDENT ASSEMBLIES OF GOD</t>
  </si>
  <si>
    <t>INDEPENDENT DENOMINAITONAL ENDORSING AGENCIES</t>
  </si>
  <si>
    <t>LIBERTY BAPTIST FELLOWSHIP</t>
  </si>
  <si>
    <t>LUTHERAN CHURCH IN AMERICA</t>
  </si>
  <si>
    <t>PENTECOSTAL CHURCH AMERICA INCORPORATED</t>
  </si>
  <si>
    <t>THE ANGLICAN ORTHODOX CHURCH</t>
  </si>
  <si>
    <t>THE ASSOCIATED GOSPEL CHURCHES</t>
  </si>
  <si>
    <t>THE EVANGELICAL CHURCH ALLIANCE</t>
  </si>
  <si>
    <t>THE WESLEYAN CHURCH</t>
  </si>
  <si>
    <t>UNITARIAN UNIVERSALIST CHURCH</t>
  </si>
  <si>
    <t>ASSOC OF FREE LUTH CONGREGATIONS</t>
  </si>
  <si>
    <t>ASSOC REFORMED PRESB CH‐GEN SYNOD</t>
  </si>
  <si>
    <t>BAPTIST MISSIONARY ASSOC‐AMERICA</t>
  </si>
  <si>
    <t>CHRISTIAN‐NO DENOMINATIONAL PREF</t>
  </si>
  <si>
    <t>FREE METHODIST CH OF NORTH AMERICA</t>
  </si>
  <si>
    <t>INDEPENDENT FUNDAMENTAL BIBLE CH</t>
  </si>
  <si>
    <t>INTERNATL CH OF FOURSQUARE GOSPEL</t>
  </si>
  <si>
    <t>LUTHERAN CHURCH‐MISSOURI SYNOD</t>
  </si>
  <si>
    <t>OPEN BIBLE STANDARD CHURCHES INC</t>
  </si>
  <si>
    <t>OTHER RELIGIONS</t>
  </si>
  <si>
    <t>PENTECOSTAL HOLINESS CHURCH</t>
  </si>
  <si>
    <t>PROTESTANT‐OTHER CHURCHES</t>
  </si>
  <si>
    <t>THE PRIMITIVE METHODIST CHURCH</t>
  </si>
  <si>
    <t>WORLD BAPTIST FELLOWSHIP</t>
  </si>
  <si>
    <t>CHRISTIAN METHODIST EPISCOPAL CH</t>
  </si>
  <si>
    <t>CHRISTIAN REFORMED CHURCH</t>
  </si>
  <si>
    <t>CHRISTIAN SCI(1ST CH CHRIST SCI)</t>
  </si>
  <si>
    <t>FREE WILL BAPTIST‐NC ST CONVENTION</t>
  </si>
  <si>
    <t>INTERNATIONAL COMMUNION OF THE CHARISMATIC EP</t>
  </si>
  <si>
    <t>METHODIST PROTESTANT CHURCH</t>
  </si>
  <si>
    <t>REFORMED CHURCHES</t>
  </si>
  <si>
    <t>Air Force Active</t>
  </si>
  <si>
    <t>Air Guard</t>
  </si>
  <si>
    <t>Air Force Reserve</t>
  </si>
  <si>
    <t>Data Sources: Army Chief of Chaplains as of Jan 1, 2012; Navy Chief of Chaplains received Mar 20, 2012; AF Chief of Chaplains received May 16, 2012</t>
  </si>
  <si>
    <t>NOTE: The Air Force has not maintained its Endorser information in accordance with DoDI 1304.28 and provided Religious Preference data instead.</t>
  </si>
  <si>
    <t>Endorser</t>
  </si>
  <si>
    <t>Adventist Chaplaincy Ministries</t>
  </si>
  <si>
    <t>Alliance Of Baptists In The Usa, Inc.</t>
  </si>
  <si>
    <t>American Association Of Lutheran Churches</t>
  </si>
  <si>
    <t>American Baptist Churches (Usa)</t>
  </si>
  <si>
    <t>American Baptist Churches In The Usa</t>
  </si>
  <si>
    <t>American Council Of Christian Churches</t>
  </si>
  <si>
    <t>American Missionary Fellowship</t>
  </si>
  <si>
    <t>American Muslim Armed Forces And Veterans Affairs Council</t>
  </si>
  <si>
    <t>Anglican Church In America</t>
  </si>
  <si>
    <t>Antiochian Orthodox Christian Archdiocese Of North America</t>
  </si>
  <si>
    <t>Assoc Of Free Luth Congregations</t>
  </si>
  <si>
    <t>Associate Reformed Presbyterian Church (Pc)</t>
  </si>
  <si>
    <t>Association Of Independent Methodist</t>
  </si>
  <si>
    <t>Association Of Unity Churches</t>
  </si>
  <si>
    <t>Augsburg Lutheran Churches</t>
  </si>
  <si>
    <t>Baptist General Conference Of Texas</t>
  </si>
  <si>
    <t>Baptist Missionary Association Of America</t>
  </si>
  <si>
    <t>Bethel Ministerial Association</t>
  </si>
  <si>
    <t>Bible Churches Chaplaincy</t>
  </si>
  <si>
    <t>Bible Fellowship Church</t>
  </si>
  <si>
    <t>Brethren Church</t>
  </si>
  <si>
    <t>Buddhist Churches Of America</t>
  </si>
  <si>
    <t>Calvary Chapel Of Costa Mesa</t>
  </si>
  <si>
    <t>Chinmaya Mission West (Hindu)</t>
  </si>
  <si>
    <t>Christian And Missionary Alliance</t>
  </si>
  <si>
    <t>Christian Churches (Disciples Of Christ)</t>
  </si>
  <si>
    <t>Christian Churches And Churches Of Christ</t>
  </si>
  <si>
    <t>Christian Evangelical Churches Of America, Inc.</t>
  </si>
  <si>
    <t>Christian Reformed Church In North America</t>
  </si>
  <si>
    <t>Christian‐No Denominational Pref</t>
  </si>
  <si>
    <t>Church Of Christ</t>
  </si>
  <si>
    <t>Church Of God</t>
  </si>
  <si>
    <t>Church Of God (Cleveland, Tn)</t>
  </si>
  <si>
    <t>Church Of God (General Conference)</t>
  </si>
  <si>
    <t>Church Of God In Christ, Inc.</t>
  </si>
  <si>
    <t>Church Of God Ministries</t>
  </si>
  <si>
    <t>Church Of God Ministries (Anderson, In)</t>
  </si>
  <si>
    <t>Church Of God Of Prophecy</t>
  </si>
  <si>
    <t>Church Of Jesus Christ Of Latter Day Saints</t>
  </si>
  <si>
    <t>Church Of Our Lord Jesus Christ</t>
  </si>
  <si>
    <t>Church Of The Lutheran Brethren</t>
  </si>
  <si>
    <t>Church Of The Nazarene</t>
  </si>
  <si>
    <t>Church Of The United Brethren In Christ</t>
  </si>
  <si>
    <t>Churches Of God, General Conference</t>
  </si>
  <si>
    <t>Coalition Of Spirit Filled Churches</t>
  </si>
  <si>
    <t>Communion Of Convergence Churches, Inc.</t>
  </si>
  <si>
    <t>Communion Of Evangelical Episcopal Churches</t>
  </si>
  <si>
    <t>Community Of Christ</t>
  </si>
  <si>
    <t>Congregational Chris. Ch. In Amer. Samoa</t>
  </si>
  <si>
    <t>Congregational Methodist Church</t>
  </si>
  <si>
    <t>Conservative Baptist Association Of America</t>
  </si>
  <si>
    <t>Convocation Of The Anglican Church (Cana)</t>
  </si>
  <si>
    <t>Coral Ridge Christian Fellowship</t>
  </si>
  <si>
    <t>Eastern Orthodox Churches</t>
  </si>
  <si>
    <t>Episcopal Missionary Church</t>
  </si>
  <si>
    <t>Evangelical Congregational Church</t>
  </si>
  <si>
    <t>Evangelical Free Church</t>
  </si>
  <si>
    <t>Evangelical Free Church Of America</t>
  </si>
  <si>
    <t>Evangelical Gospel Assemblies Ministries International, Assoc. Of</t>
  </si>
  <si>
    <t>Evangelical Lutheran Church And Ministerium</t>
  </si>
  <si>
    <t>Evangelical Lutheran Church In America</t>
  </si>
  <si>
    <t>Federated Orthodox Catholic Churches International</t>
  </si>
  <si>
    <t>Fellowship Of Grace Brethren Churches</t>
  </si>
  <si>
    <t>First Church Of Christ, Scientist</t>
  </si>
  <si>
    <t>Free Methodist Church Of North America</t>
  </si>
  <si>
    <t>Free Will Baptist‐Nc St Convention</t>
  </si>
  <si>
    <t>Free Will Baptists, National Association Of</t>
  </si>
  <si>
    <t>Full Gospel Fellowship Of Churches</t>
  </si>
  <si>
    <t>Full Gospel Pentecostal Church</t>
  </si>
  <si>
    <t>General Association Of General Baptists</t>
  </si>
  <si>
    <t>General Association Of Regular Baptist Churches</t>
  </si>
  <si>
    <t>General Church Of The New Jerusalem</t>
  </si>
  <si>
    <t>General Conference Of Seventh-Day Adventists United States</t>
  </si>
  <si>
    <t>General Council Of Assemblies Of God</t>
  </si>
  <si>
    <t>Grace Gospel Fellowship</t>
  </si>
  <si>
    <t>Grace Place</t>
  </si>
  <si>
    <t>Greek Orthodox Archdiocese Of America</t>
  </si>
  <si>
    <t>Ifca International</t>
  </si>
  <si>
    <t>Iglesia Metodista De Puerto Rico</t>
  </si>
  <si>
    <t>Independence Branch</t>
  </si>
  <si>
    <t>Independent Assemblies Of God</t>
  </si>
  <si>
    <t>Independent Baptist Churches</t>
  </si>
  <si>
    <t>Independent Denominational Endorsing Agencies</t>
  </si>
  <si>
    <t>Independent Fundamental Churches Of America International</t>
  </si>
  <si>
    <t>International Church Of The Foursquare Gospel</t>
  </si>
  <si>
    <t>International Council Of Community Churches</t>
  </si>
  <si>
    <t>Islamic Society Of North America</t>
  </si>
  <si>
    <t>Isna Leadership Development Center (Ildc)</t>
  </si>
  <si>
    <t>Kingsway Fellowship</t>
  </si>
  <si>
    <t>Korean Evangelical Church Of America</t>
  </si>
  <si>
    <t>Korean Presbyterian Church Of America</t>
  </si>
  <si>
    <t>Liberty Baptist Fellowship For Church Planting, Inc.</t>
  </si>
  <si>
    <t>Lutheran Church In America</t>
  </si>
  <si>
    <t>Lutheran Churches</t>
  </si>
  <si>
    <t>Lutheran Congregations In Mission For Christ</t>
  </si>
  <si>
    <t>Methodist Protestant Church</t>
  </si>
  <si>
    <t>Moravian Church In America</t>
  </si>
  <si>
    <t>National Association Of Congregational Christian Churches</t>
  </si>
  <si>
    <t>National Association Of Evangelicals</t>
  </si>
  <si>
    <t>National Baptist Convention Of America, Inc.</t>
  </si>
  <si>
    <t>National Baptist Convention, Usa, Inc.</t>
  </si>
  <si>
    <t>National Fellowship Of Grace Brethren Churches</t>
  </si>
  <si>
    <t>National Missionary Baptist Convention Of America</t>
  </si>
  <si>
    <t>New Testament Association Of Independent Baptist Churches</t>
  </si>
  <si>
    <t>North American Baptist Conference</t>
  </si>
  <si>
    <t>Old Holy Catholic Church-Archdiocese Of Christ The King</t>
  </si>
  <si>
    <t>Open Bible Standard Churches</t>
  </si>
  <si>
    <t>Orthodox Anglican Church</t>
  </si>
  <si>
    <t>Orthodox Church In America</t>
  </si>
  <si>
    <t>Pentecostal Assemblies Of The World, Inc.</t>
  </si>
  <si>
    <t>Pentecostal Church America Incorporated</t>
  </si>
  <si>
    <t>Pentecostal Church Of God, Inc.</t>
  </si>
  <si>
    <t>Pentecostal Churches</t>
  </si>
  <si>
    <t>Polish National Catholic Church</t>
  </si>
  <si>
    <t>Presbyterian And Reformed Joint Commission On Chaplains</t>
  </si>
  <si>
    <t>Presbyterian Church (Usa)</t>
  </si>
  <si>
    <t>Presbyterian Church In America</t>
  </si>
  <si>
    <t>Presbyterian Conference For Chaplains And Military</t>
  </si>
  <si>
    <t>Protestant Episcopal Church</t>
  </si>
  <si>
    <t>Protestant‐Other Churches</t>
  </si>
  <si>
    <t>Puerto Rico Methodist Church</t>
  </si>
  <si>
    <t>Reformed Church In America</t>
  </si>
  <si>
    <t>Reformed Churches</t>
  </si>
  <si>
    <t>Serbian Orthodox Church In The Usa And Canada</t>
  </si>
  <si>
    <t>Seventh Day Adventist</t>
  </si>
  <si>
    <t>Seventh Day Baptists General Conference</t>
  </si>
  <si>
    <t>Sovereign Grace Baptist Association Of Churches</t>
  </si>
  <si>
    <t>Syrian Eastern Orthodox Exarchate In America</t>
  </si>
  <si>
    <t>The Episcopal Church</t>
  </si>
  <si>
    <t>The Primitive Methodist Church</t>
  </si>
  <si>
    <t>Unaffiliated Baptist Churches Of America</t>
  </si>
  <si>
    <t>United Church Of Christ</t>
  </si>
  <si>
    <t>United Episcopal Church Of North America</t>
  </si>
  <si>
    <t>Vineyard Christian Fellowship Church Of Cobb County, Inc</t>
  </si>
  <si>
    <t>World Baptist Fellowship, Inc.</t>
  </si>
  <si>
    <t>World Council Of Independent Christian Churches</t>
  </si>
  <si>
    <t>DoD Total</t>
  </si>
  <si>
    <t>NOTE: 2009 Air Force data had this problem as well and also failed to include Reserve and National Guard totals.</t>
  </si>
  <si>
    <t>American Baptist Churches</t>
  </si>
  <si>
    <t>American Baptist Convention</t>
  </si>
  <si>
    <t>Assemblies Of God</t>
  </si>
  <si>
    <t>Baptist Bible Fellowship</t>
  </si>
  <si>
    <t>Baptist Churches Other</t>
  </si>
  <si>
    <t>Bible Presbyterian Church</t>
  </si>
  <si>
    <t>Calvary Baptist Church</t>
  </si>
  <si>
    <t>Calvary Chapel Of Mira Mesa</t>
  </si>
  <si>
    <t>Christian Sci 1St Ch Christ Sci</t>
  </si>
  <si>
    <t>Churches Of Christ</t>
  </si>
  <si>
    <t>Evangelical Episcopal Churches, The Communion Of</t>
  </si>
  <si>
    <t>Free Methodist Church</t>
  </si>
  <si>
    <t>Free Will Baptists</t>
  </si>
  <si>
    <t>Full Gospel Fellowship Ch/Min Intl</t>
  </si>
  <si>
    <t>Gen Assoc Of Reg Baptist Churches</t>
  </si>
  <si>
    <t>Grace Brethren Churches, The Fellowship Of</t>
  </si>
  <si>
    <t>International Communion Of The Charisma</t>
  </si>
  <si>
    <t>Jewish Welfare Board</t>
  </si>
  <si>
    <t>Natl Assoc Of Free Will Baptists</t>
  </si>
  <si>
    <t>Pogressive National Baptist Convention</t>
  </si>
  <si>
    <t>Presbyterian Church In The Us</t>
  </si>
  <si>
    <t>Presbyterian Council (Pc)</t>
  </si>
  <si>
    <t>Protestant No Denominational Pref</t>
  </si>
  <si>
    <t>Reformed Presb Ch Evangelicl Synod</t>
  </si>
  <si>
    <t>The Anglican Church Of The Americas</t>
  </si>
  <si>
    <t>The Church Of God Of Prophecy</t>
  </si>
  <si>
    <t>Union Of Messianic Jewish Congregations</t>
  </si>
  <si>
    <t>2009 Navy CH</t>
  </si>
  <si>
    <t>2009 DoD CH</t>
  </si>
  <si>
    <t>2009 Army CH</t>
  </si>
  <si>
    <t>Baptist (Ev)</t>
  </si>
  <si>
    <t>Christian (Ev)</t>
  </si>
  <si>
    <t>Presbyterian (Ev)</t>
  </si>
  <si>
    <t>Methodist (Ev)</t>
  </si>
  <si>
    <t>Episcopal (Ev)</t>
  </si>
  <si>
    <t>Lutheran (Ev)</t>
  </si>
  <si>
    <t>Charismatic (Ev)</t>
  </si>
  <si>
    <t>Pct Pt Change</t>
  </si>
  <si>
    <t>Adventist (Ev)</t>
  </si>
  <si>
    <t>Disciples (Ev)</t>
  </si>
  <si>
    <t>LDS (Ev)</t>
  </si>
  <si>
    <t>The "Other" subset of "Other Religions" increased primarily due to bad data from the Air Force.</t>
  </si>
  <si>
    <t>Demographics show a 30% increase in Jewish chaplains over the past two years.</t>
  </si>
  <si>
    <t>"Other Religions" in general increased due to additional Jewish and Antiochan Christian chaplains (and some bad AF data)</t>
  </si>
  <si>
    <t>In percentage of the force, Evangelistic demonations decreased 3%, and Catholics decreased 2%.</t>
  </si>
  <si>
    <t>Other large organizations fared better: NAE increased slightly and ECA and EFC/EFCA have held steady.</t>
  </si>
  <si>
    <t>CFGC (1.66%), AOG (.91%), AGC (.37%), and IFCA (.56%) were the larger groups and their relative reduction in membership.</t>
  </si>
  <si>
    <t>Several of the largest and most outspoken members of the "Evangelistic" subset accounted an overall reduction in that category.</t>
  </si>
  <si>
    <t>Putting aside those few larger organizations, the evangelistic category increased by 1% point.</t>
  </si>
  <si>
    <t>The largest denominations, Lutheran Church - Missouri Synod and United Methodist Church accounted for the majority of the increases.</t>
  </si>
  <si>
    <t>Methodist, Lutheran, and general Christian subsets each saw increases of at least 1% relative to the total population.</t>
  </si>
  <si>
    <t>See four related tables: Pivot, Ordered, Breakout, Raw Data below</t>
  </si>
  <si>
    <t>The first Hindu chaplain in the military was accepted in 2011.</t>
  </si>
  <si>
    <t>Chaplain Endorser Demographics</t>
  </si>
  <si>
    <t>Air Force admits to having improper data on its chaplain endorsers and is addressing the issue.</t>
  </si>
  <si>
    <t>Change in the general Christian area was obscured by bad Air Force Data listing Christian No Preference</t>
  </si>
  <si>
    <t>2009 Air Force data errors create issues with comparing endorsers by absolute numbers.</t>
  </si>
  <si>
    <t>Progressive and Regular Baptists showed marked increases in percentage points.</t>
  </si>
  <si>
    <t>These include Catholic, Chap. Full Gospel, Assoc. Gospel, Assemb. of God, IFCA Intl.</t>
  </si>
  <si>
    <r>
      <t xml:space="preserve">United Methodist and Lutheran-Missouri Synod showed marked </t>
    </r>
    <r>
      <rPr>
        <b/>
        <sz val="10"/>
        <rFont val="Arial"/>
        <family val="2"/>
      </rPr>
      <t>increases</t>
    </r>
    <r>
      <rPr>
        <sz val="10"/>
        <rFont val="Arial"/>
        <family val="2"/>
      </rPr>
      <t xml:space="preserve"> in percentage points.</t>
    </r>
  </si>
  <si>
    <r>
      <t xml:space="preserve">The most outspoken opponents of DADT showed the largest </t>
    </r>
    <r>
      <rPr>
        <b/>
        <sz val="10"/>
        <rFont val="Arial"/>
        <family val="2"/>
      </rPr>
      <t>reductions</t>
    </r>
    <r>
      <rPr>
        <sz val="10"/>
        <rFont val="Arial"/>
        <family val="2"/>
      </rPr>
      <t xml:space="preserve"> in percentage points.</t>
    </r>
  </si>
  <si>
    <t>Ch. Full Gospel, Assoc. Gospel, Assemb of God, IFCA Intl.</t>
  </si>
  <si>
    <t>DRAFT ANALYSIS OF CHAPLAIN DATA AS OF 6/22/2012</t>
  </si>
  <si>
    <t>NOTE: Blank indicates no data reported by that agency for that endorser. Zero (0) indicates the agency reported zero (0).</t>
  </si>
  <si>
    <t>Air Force Name</t>
  </si>
  <si>
    <t>Names submitted by Agency</t>
  </si>
  <si>
    <t>General Population vs Chaplain Representation</t>
  </si>
  <si>
    <t>Breakout of Minority Communities</t>
  </si>
  <si>
    <t>DoD All 2012</t>
  </si>
  <si>
    <t>Chaplains 2012</t>
  </si>
  <si>
    <t>DoD All 2009</t>
  </si>
  <si>
    <t>Chaplains 2009</t>
  </si>
  <si>
    <t>Categories selected by MAAF</t>
  </si>
  <si>
    <t>12 Christian selections follow with 21% to .6% each</t>
  </si>
  <si>
    <t>No Rel Pref at 22.5% is largest single selection.</t>
  </si>
  <si>
    <t>Atheist is next highest selection at 0.6%</t>
  </si>
  <si>
    <t>34 of 103 total preferences are at .01% or lower</t>
  </si>
  <si>
    <t>Spirit Filled, World Council, and UCC</t>
  </si>
  <si>
    <t>United Methodist.</t>
  </si>
  <si>
    <t>Uncertain "Nondenominational" AF listings.</t>
  </si>
  <si>
    <t>Missouri Synod.</t>
  </si>
  <si>
    <t>Progressive and Regular Baptists.</t>
  </si>
  <si>
    <t>Contributing denominations</t>
  </si>
  <si>
    <t>Additional Notes on data</t>
  </si>
  <si>
    <t>Spirit Filled Churches, World Council, and UCC increased in "Other Christian" denominations.</t>
  </si>
  <si>
    <t>Other Christian</t>
  </si>
  <si>
    <t>In percentage of the force, Other Christian demonations increased by 4.1%</t>
  </si>
  <si>
    <t>Regular and Progressive Baptists provided a positive boost in the Other Christian demographic.</t>
  </si>
  <si>
    <t>NOTE: The data errors from 2009 create a large disparity in total chaplains represented - 2928 for 2009 and 4796 for 2012.</t>
  </si>
  <si>
    <t>Rollup of General Population Religious Preference Data</t>
  </si>
  <si>
    <t>2009 AF 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</si>
</sst>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0"/>
      <name val="Symbol"/>
      <family val="1"/>
      <charset val="2"/>
    </font>
    <font>
      <sz val="10"/>
      <color rgb="FFFF0000"/>
      <name val="Arial"/>
      <family val="2"/>
    </font>
    <font>
      <i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4" fillId="0" borderId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</cellStyleXfs>
  <cellXfs count="116">
    <xf numFmtId="0" fontId="0" fillId="0" borderId="0" xfId="0"/>
    <xf numFmtId="10" fontId="0" fillId="0" borderId="0" xfId="0" applyNumberFormat="1"/>
    <xf numFmtId="0" fontId="0" fillId="2" borderId="0" xfId="0" applyFill="1"/>
    <xf numFmtId="0" fontId="5" fillId="0" borderId="0" xfId="0" applyFont="1"/>
    <xf numFmtId="0" fontId="7" fillId="4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0" applyFont="1" applyBorder="1"/>
    <xf numFmtId="164" fontId="0" fillId="0" borderId="0" xfId="0" applyNumberFormat="1"/>
    <xf numFmtId="0" fontId="4" fillId="0" borderId="0" xfId="0" applyFont="1"/>
    <xf numFmtId="0" fontId="4" fillId="2" borderId="0" xfId="0" applyFont="1" applyFill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4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8" fillId="4" borderId="0" xfId="0" applyFont="1" applyFill="1" applyAlignment="1">
      <alignment horizontal="right" wrapText="1"/>
    </xf>
    <xf numFmtId="10" fontId="4" fillId="0" borderId="0" xfId="2" applyNumberFormat="1" applyFont="1" applyFill="1" applyAlignment="1">
      <alignment horizontal="right"/>
    </xf>
    <xf numFmtId="10" fontId="0" fillId="0" borderId="0" xfId="2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10" fontId="4" fillId="0" borderId="0" xfId="0" applyNumberFormat="1" applyFont="1" applyAlignment="1">
      <alignment horizontal="right"/>
    </xf>
    <xf numFmtId="0" fontId="4" fillId="6" borderId="0" xfId="1" applyNumberFormat="1" applyFont="1" applyFill="1" applyAlignment="1">
      <alignment horizontal="center"/>
    </xf>
    <xf numFmtId="0" fontId="4" fillId="5" borderId="0" xfId="1" applyNumberFormat="1" applyFont="1" applyFill="1" applyAlignment="1">
      <alignment horizontal="center"/>
    </xf>
    <xf numFmtId="0" fontId="10" fillId="0" borderId="0" xfId="0" applyFont="1"/>
    <xf numFmtId="10" fontId="10" fillId="0" borderId="0" xfId="2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10" fontId="10" fillId="0" borderId="0" xfId="2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0" fontId="10" fillId="0" borderId="0" xfId="1" applyNumberFormat="1" applyFont="1" applyAlignment="1">
      <alignment horizontal="center"/>
    </xf>
    <xf numFmtId="9" fontId="4" fillId="0" borderId="0" xfId="2" applyNumberFormat="1" applyFont="1" applyAlignment="1">
      <alignment horizontal="right"/>
    </xf>
    <xf numFmtId="0" fontId="0" fillId="5" borderId="0" xfId="0" applyFill="1"/>
    <xf numFmtId="0" fontId="7" fillId="7" borderId="0" xfId="0" applyFont="1" applyFill="1"/>
    <xf numFmtId="0" fontId="8" fillId="8" borderId="0" xfId="0" applyFont="1" applyFill="1" applyAlignment="1">
      <alignment horizontal="right" wrapText="1"/>
    </xf>
    <xf numFmtId="10" fontId="4" fillId="0" borderId="0" xfId="2" applyNumberFormat="1" applyFont="1" applyAlignment="1">
      <alignment horizontal="right"/>
    </xf>
    <xf numFmtId="0" fontId="4" fillId="5" borderId="0" xfId="0" applyFont="1" applyFill="1"/>
    <xf numFmtId="0" fontId="0" fillId="0" borderId="0" xfId="0" applyAlignment="1">
      <alignment horizontal="left" indent="1"/>
    </xf>
    <xf numFmtId="164" fontId="0" fillId="0" borderId="0" xfId="2" applyNumberFormat="1" applyFont="1" applyAlignment="1">
      <alignment horizontal="center"/>
    </xf>
    <xf numFmtId="164" fontId="0" fillId="3" borderId="0" xfId="2" applyNumberFormat="1" applyFont="1" applyFill="1" applyAlignment="1">
      <alignment horizontal="center"/>
    </xf>
    <xf numFmtId="164" fontId="0" fillId="9" borderId="0" xfId="2" applyNumberFormat="1" applyFont="1" applyFill="1" applyAlignment="1">
      <alignment horizontal="center"/>
    </xf>
    <xf numFmtId="164" fontId="0" fillId="10" borderId="0" xfId="2" applyNumberFormat="1" applyFont="1" applyFill="1" applyAlignment="1">
      <alignment horizontal="center"/>
    </xf>
    <xf numFmtId="164" fontId="0" fillId="12" borderId="0" xfId="2" applyNumberFormat="1" applyFont="1" applyFill="1" applyAlignment="1">
      <alignment horizontal="center"/>
    </xf>
    <xf numFmtId="164" fontId="5" fillId="11" borderId="0" xfId="2" applyNumberFormat="1" applyFont="1" applyFill="1" applyAlignment="1">
      <alignment horizontal="center"/>
    </xf>
    <xf numFmtId="0" fontId="0" fillId="13" borderId="0" xfId="0" applyFill="1"/>
    <xf numFmtId="0" fontId="5" fillId="13" borderId="0" xfId="0" applyFont="1" applyFill="1"/>
    <xf numFmtId="165" fontId="0" fillId="13" borderId="0" xfId="0" applyNumberFormat="1" applyFill="1"/>
    <xf numFmtId="0" fontId="4" fillId="13" borderId="0" xfId="0" applyFont="1" applyFill="1"/>
    <xf numFmtId="0" fontId="11" fillId="0" borderId="0" xfId="0" applyFont="1" applyAlignment="1">
      <alignment horizontal="left" indent="1"/>
    </xf>
    <xf numFmtId="0" fontId="4" fillId="0" borderId="0" xfId="0" applyFont="1" applyAlignment="1">
      <alignment horizontal="center" wrapText="1"/>
    </xf>
    <xf numFmtId="0" fontId="4" fillId="0" borderId="0" xfId="0" applyFont="1" applyFill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Alignment="1"/>
    <xf numFmtId="0" fontId="6" fillId="0" borderId="0" xfId="0" applyFont="1" applyFill="1" applyBorder="1" applyAlignment="1"/>
    <xf numFmtId="49" fontId="6" fillId="0" borderId="0" xfId="0" applyNumberFormat="1" applyFont="1" applyBorder="1" applyAlignment="1">
      <alignment horizontal="left"/>
    </xf>
    <xf numFmtId="10" fontId="0" fillId="13" borderId="0" xfId="2" applyNumberFormat="1" applyFont="1" applyFill="1"/>
    <xf numFmtId="0" fontId="0" fillId="13" borderId="1" xfId="0" applyFill="1" applyBorder="1"/>
    <xf numFmtId="10" fontId="0" fillId="13" borderId="1" xfId="2" applyNumberFormat="1" applyFont="1" applyFill="1" applyBorder="1"/>
    <xf numFmtId="10" fontId="4" fillId="13" borderId="1" xfId="0" applyNumberFormat="1" applyFont="1" applyFill="1" applyBorder="1"/>
    <xf numFmtId="0" fontId="5" fillId="13" borderId="1" xfId="0" applyFont="1" applyFill="1" applyBorder="1"/>
    <xf numFmtId="10" fontId="13" fillId="15" borderId="1" xfId="9" applyNumberFormat="1" applyFont="1" applyBorder="1"/>
    <xf numFmtId="10" fontId="12" fillId="14" borderId="1" xfId="8" applyNumberFormat="1" applyFont="1" applyBorder="1"/>
    <xf numFmtId="10" fontId="14" fillId="13" borderId="1" xfId="10" applyNumberFormat="1" applyFont="1" applyFill="1" applyBorder="1"/>
    <xf numFmtId="10" fontId="12" fillId="13" borderId="1" xfId="8" applyNumberFormat="1" applyFont="1" applyFill="1" applyBorder="1"/>
    <xf numFmtId="10" fontId="4" fillId="0" borderId="1" xfId="0" applyNumberFormat="1" applyFont="1" applyBorder="1"/>
    <xf numFmtId="10" fontId="14" fillId="16" borderId="1" xfId="10" applyNumberFormat="1" applyFont="1" applyBorder="1"/>
    <xf numFmtId="0" fontId="14" fillId="13" borderId="1" xfId="10" applyFill="1" applyBorder="1"/>
    <xf numFmtId="0" fontId="12" fillId="14" borderId="1" xfId="8" applyBorder="1"/>
    <xf numFmtId="0" fontId="13" fillId="15" borderId="1" xfId="9" applyBorder="1"/>
    <xf numFmtId="10" fontId="13" fillId="13" borderId="1" xfId="9" applyNumberFormat="1" applyFont="1" applyFill="1" applyBorder="1"/>
    <xf numFmtId="0" fontId="13" fillId="13" borderId="1" xfId="9" applyFill="1" applyBorder="1"/>
    <xf numFmtId="0" fontId="7" fillId="4" borderId="1" xfId="0" applyFont="1" applyFill="1" applyBorder="1"/>
    <xf numFmtId="0" fontId="8" fillId="4" borderId="1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4" fillId="3" borderId="0" xfId="0" applyFont="1" applyFill="1" applyAlignment="1">
      <alignment horizontal="center" wrapText="1"/>
    </xf>
    <xf numFmtId="0" fontId="4" fillId="19" borderId="0" xfId="0" applyFont="1" applyFill="1" applyBorder="1" applyAlignment="1">
      <alignment horizontal="center" wrapText="1"/>
    </xf>
    <xf numFmtId="0" fontId="4" fillId="18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20" borderId="0" xfId="0" applyFont="1" applyFill="1"/>
    <xf numFmtId="0" fontId="5" fillId="20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5" fillId="19" borderId="0" xfId="0" applyFont="1" applyFill="1" applyAlignment="1">
      <alignment horizontal="center"/>
    </xf>
    <xf numFmtId="10" fontId="15" fillId="0" borderId="1" xfId="0" applyNumberFormat="1" applyFont="1" applyBorder="1"/>
    <xf numFmtId="10" fontId="15" fillId="0" borderId="1" xfId="0" applyNumberFormat="1" applyFont="1" applyFill="1" applyBorder="1"/>
    <xf numFmtId="0" fontId="5" fillId="18" borderId="7" xfId="0" applyFont="1" applyFill="1" applyBorder="1"/>
    <xf numFmtId="0" fontId="8" fillId="4" borderId="8" xfId="0" applyFont="1" applyFill="1" applyBorder="1" applyAlignment="1">
      <alignment horizontal="right" wrapText="1"/>
    </xf>
    <xf numFmtId="0" fontId="15" fillId="0" borderId="9" xfId="0" applyFont="1" applyBorder="1" applyAlignment="1">
      <alignment horizontal="left"/>
    </xf>
    <xf numFmtId="10" fontId="15" fillId="0" borderId="8" xfId="0" applyNumberFormat="1" applyFont="1" applyBorder="1"/>
    <xf numFmtId="10" fontId="15" fillId="0" borderId="8" xfId="0" applyNumberFormat="1" applyFont="1" applyFill="1" applyBorder="1"/>
    <xf numFmtId="0" fontId="15" fillId="0" borderId="10" xfId="0" applyFont="1" applyBorder="1" applyAlignment="1">
      <alignment horizontal="left"/>
    </xf>
    <xf numFmtId="10" fontId="15" fillId="0" borderId="2" xfId="0" applyNumberFormat="1" applyFont="1" applyBorder="1"/>
    <xf numFmtId="10" fontId="15" fillId="0" borderId="2" xfId="0" applyNumberFormat="1" applyFont="1" applyFill="1" applyBorder="1"/>
    <xf numFmtId="10" fontId="15" fillId="0" borderId="11" xfId="0" applyNumberFormat="1" applyFont="1" applyFill="1" applyBorder="1"/>
    <xf numFmtId="0" fontId="11" fillId="13" borderId="0" xfId="0" applyFont="1" applyFill="1"/>
    <xf numFmtId="0" fontId="0" fillId="13" borderId="0" xfId="0" applyFill="1" applyAlignment="1">
      <alignment horizontal="right"/>
    </xf>
    <xf numFmtId="0" fontId="0" fillId="13" borderId="0" xfId="0" applyFill="1" applyAlignment="1">
      <alignment horizontal="center"/>
    </xf>
    <xf numFmtId="0" fontId="4" fillId="13" borderId="0" xfId="0" applyFont="1" applyFill="1" applyAlignment="1"/>
    <xf numFmtId="0" fontId="16" fillId="17" borderId="0" xfId="0" applyFont="1" applyFill="1"/>
    <xf numFmtId="0" fontId="16" fillId="17" borderId="3" xfId="0" applyFont="1" applyFill="1" applyBorder="1"/>
    <xf numFmtId="0" fontId="11" fillId="13" borderId="3" xfId="0" applyFont="1" applyFill="1" applyBorder="1"/>
    <xf numFmtId="0" fontId="0" fillId="13" borderId="3" xfId="0" applyFill="1" applyBorder="1"/>
    <xf numFmtId="0" fontId="4" fillId="13" borderId="3" xfId="0" applyFont="1" applyFill="1" applyBorder="1"/>
    <xf numFmtId="0" fontId="0" fillId="13" borderId="3" xfId="0" applyFill="1" applyBorder="1" applyAlignment="1">
      <alignment horizontal="center"/>
    </xf>
    <xf numFmtId="0" fontId="0" fillId="13" borderId="0" xfId="0" applyFill="1" applyBorder="1"/>
    <xf numFmtId="0" fontId="4" fillId="13" borderId="0" xfId="0" applyFont="1" applyFill="1" applyBorder="1"/>
    <xf numFmtId="0" fontId="11" fillId="13" borderId="0" xfId="0" applyFont="1" applyFill="1" applyAlignment="1">
      <alignment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13" borderId="0" xfId="0" applyFont="1" applyFill="1"/>
    <xf numFmtId="0" fontId="7" fillId="4" borderId="0" xfId="0" applyFont="1" applyFill="1"/>
    <xf numFmtId="0" fontId="4" fillId="18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</cellXfs>
  <cellStyles count="11">
    <cellStyle name="Bad" xfId="9" builtinId="27"/>
    <cellStyle name="Comma" xfId="1" builtinId="3"/>
    <cellStyle name="Good" xfId="8" builtinId="26"/>
    <cellStyle name="Neutral" xfId="10" builtinId="28"/>
    <cellStyle name="Normal" xfId="0" builtinId="0"/>
    <cellStyle name="Normal 2" xfId="3"/>
    <cellStyle name="Normal 3" xfId="4"/>
    <cellStyle name="Normal 4" xfId="6"/>
    <cellStyle name="Normal 5" xfId="7"/>
    <cellStyle name="Percent" xfId="2" builtinId="5"/>
    <cellStyle name="Percent 2" xfId="5"/>
  </cellStyles>
  <dxfs count="6">
    <dxf>
      <numFmt numFmtId="164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64" formatCode="0.0%"/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 vs GenPop'!$C$12</c:f>
              <c:strCache>
                <c:ptCount val="1"/>
                <c:pt idx="0">
                  <c:v>DoD All 2012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'CH vs GenPop'!$B$13:$B$19</c:f>
              <c:strCache>
                <c:ptCount val="7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  <c:pt idx="4">
                  <c:v>No Rel Pref</c:v>
                </c:pt>
                <c:pt idx="5">
                  <c:v>Unknown</c:v>
                </c:pt>
                <c:pt idx="6">
                  <c:v>Atheist</c:v>
                </c:pt>
              </c:strCache>
            </c:strRef>
          </c:cat>
          <c:val>
            <c:numRef>
              <c:f>'CH vs GenPop'!$C$13:$C$19</c:f>
              <c:numCache>
                <c:formatCode>0.00%</c:formatCode>
                <c:ptCount val="7"/>
                <c:pt idx="0">
                  <c:v>0.17389471209733898</c:v>
                </c:pt>
                <c:pt idx="1">
                  <c:v>0.31934798665591613</c:v>
                </c:pt>
                <c:pt idx="2">
                  <c:v>0.19503278810412233</c:v>
                </c:pt>
                <c:pt idx="3">
                  <c:v>1.2938044752456381E-2</c:v>
                </c:pt>
                <c:pt idx="4">
                  <c:v>0.22498485144622496</c:v>
                </c:pt>
                <c:pt idx="5">
                  <c:v>6.7111766274622245E-2</c:v>
                </c:pt>
                <c:pt idx="6">
                  <c:v>6.6898506693189802E-3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 vs GenPop'!$E$12</c:f>
              <c:strCache>
                <c:ptCount val="1"/>
                <c:pt idx="0">
                  <c:v>DoD All 2009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'CH vs GenPop'!$B$13:$B$19</c:f>
              <c:strCache>
                <c:ptCount val="7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  <c:pt idx="4">
                  <c:v>No Rel Pref</c:v>
                </c:pt>
                <c:pt idx="5">
                  <c:v>Unknown</c:v>
                </c:pt>
                <c:pt idx="6">
                  <c:v>Atheist</c:v>
                </c:pt>
              </c:strCache>
            </c:strRef>
          </c:cat>
          <c:val>
            <c:numRef>
              <c:f>'CH vs GenPop'!$E$13:$E$19</c:f>
              <c:numCache>
                <c:formatCode>0.00%</c:formatCode>
                <c:ptCount val="7"/>
                <c:pt idx="0">
                  <c:v>0.19318174256777465</c:v>
                </c:pt>
                <c:pt idx="1">
                  <c:v>0.29055335405547955</c:v>
                </c:pt>
                <c:pt idx="2">
                  <c:v>0.20212565392537099</c:v>
                </c:pt>
                <c:pt idx="3">
                  <c:v>1.2363198568406373E-2</c:v>
                </c:pt>
                <c:pt idx="4">
                  <c:v>0.22869300097459444</c:v>
                </c:pt>
                <c:pt idx="5">
                  <c:v>6.8106274711425552E-2</c:v>
                </c:pt>
                <c:pt idx="6">
                  <c:v>4.9767751969483701E-3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 vs GenPop'!$D$12</c:f>
              <c:strCache>
                <c:ptCount val="1"/>
                <c:pt idx="0">
                  <c:v>Chaplains 2012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'CH vs GenPop'!$B$13:$B$16</c:f>
              <c:strCache>
                <c:ptCount val="4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</c:strCache>
            </c:strRef>
          </c:cat>
          <c:val>
            <c:numRef>
              <c:f>'CH vs GenPop'!$D$13:$D$16</c:f>
              <c:numCache>
                <c:formatCode>0.00%</c:formatCode>
                <c:ptCount val="4"/>
                <c:pt idx="0">
                  <c:v>0.62739783152627193</c:v>
                </c:pt>
                <c:pt idx="1">
                  <c:v>0.26772310258548793</c:v>
                </c:pt>
                <c:pt idx="2">
                  <c:v>7.3394495412844041E-2</c:v>
                </c:pt>
                <c:pt idx="3">
                  <c:v>3.1484570475396163E-2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 vs GenPop'!$F$12</c:f>
              <c:strCache>
                <c:ptCount val="1"/>
                <c:pt idx="0">
                  <c:v>Chaplains 2009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'CH vs GenPop'!$B$13:$B$16</c:f>
              <c:strCache>
                <c:ptCount val="4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</c:strCache>
            </c:strRef>
          </c:cat>
          <c:val>
            <c:numRef>
              <c:f>'CH vs GenPop'!$F$13:$F$16</c:f>
              <c:numCache>
                <c:formatCode>0.00%</c:formatCode>
                <c:ptCount val="4"/>
                <c:pt idx="0">
                  <c:v>0.6574453551912568</c:v>
                </c:pt>
                <c:pt idx="1">
                  <c:v>0.22677595628415301</c:v>
                </c:pt>
                <c:pt idx="2">
                  <c:v>9.3579234972677602E-2</c:v>
                </c:pt>
                <c:pt idx="3">
                  <c:v>2.2199453551912569E-2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Diversity Chaplain Support (2012)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 vs GenPop'!$C$43</c:f>
              <c:strCache>
                <c:ptCount val="1"/>
                <c:pt idx="0">
                  <c:v>DoD All 2012</c:v>
                </c:pt>
              </c:strCache>
            </c:strRef>
          </c:tx>
          <c:invertIfNegative val="0"/>
          <c:cat>
            <c:strRef>
              <c:f>'CH vs GenPop'!$B$44:$B$49</c:f>
              <c:strCache>
                <c:ptCount val="6"/>
                <c:pt idx="0">
                  <c:v>Atheist</c:v>
                </c:pt>
                <c:pt idx="1">
                  <c:v>Agnostic</c:v>
                </c:pt>
                <c:pt idx="2">
                  <c:v>Hindu</c:v>
                </c:pt>
                <c:pt idx="3">
                  <c:v>Buddhist</c:v>
                </c:pt>
                <c:pt idx="4">
                  <c:v>Muslim</c:v>
                </c:pt>
                <c:pt idx="5">
                  <c:v>Jewish</c:v>
                </c:pt>
              </c:strCache>
            </c:strRef>
          </c:cat>
          <c:val>
            <c:numRef>
              <c:f>'CH vs GenPop'!$C$44:$C$49</c:f>
              <c:numCache>
                <c:formatCode>0.00%</c:formatCode>
                <c:ptCount val="6"/>
                <c:pt idx="0">
                  <c:v>5.4999999999999997E-3</c:v>
                </c:pt>
                <c:pt idx="1">
                  <c:v>1.1999999999999999E-3</c:v>
                </c:pt>
                <c:pt idx="2">
                  <c:v>6.9999999999999999E-4</c:v>
                </c:pt>
                <c:pt idx="3">
                  <c:v>3.8E-3</c:v>
                </c:pt>
                <c:pt idx="4">
                  <c:v>2.3999999999999998E-3</c:v>
                </c:pt>
                <c:pt idx="5">
                  <c:v>3.3E-3</c:v>
                </c:pt>
              </c:numCache>
            </c:numRef>
          </c:val>
        </c:ser>
        <c:ser>
          <c:idx val="1"/>
          <c:order val="1"/>
          <c:tx>
            <c:strRef>
              <c:f>'CH vs GenPop'!$D$43</c:f>
              <c:strCache>
                <c:ptCount val="1"/>
                <c:pt idx="0">
                  <c:v>Chaplains 2012</c:v>
                </c:pt>
              </c:strCache>
            </c:strRef>
          </c:tx>
          <c:invertIfNegative val="0"/>
          <c:cat>
            <c:strRef>
              <c:f>'CH vs GenPop'!$B$44:$B$49</c:f>
              <c:strCache>
                <c:ptCount val="6"/>
                <c:pt idx="0">
                  <c:v>Atheist</c:v>
                </c:pt>
                <c:pt idx="1">
                  <c:v>Agnostic</c:v>
                </c:pt>
                <c:pt idx="2">
                  <c:v>Hindu</c:v>
                </c:pt>
                <c:pt idx="3">
                  <c:v>Buddhist</c:v>
                </c:pt>
                <c:pt idx="4">
                  <c:v>Muslim</c:v>
                </c:pt>
                <c:pt idx="5">
                  <c:v>Jewish</c:v>
                </c:pt>
              </c:strCache>
            </c:strRef>
          </c:cat>
          <c:val>
            <c:numRef>
              <c:f>'CH vs GenPop'!$D$44:$D$49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2.0850708924103419E-4</c:v>
                </c:pt>
                <c:pt idx="3">
                  <c:v>8.3402835696413675E-4</c:v>
                </c:pt>
                <c:pt idx="4">
                  <c:v>2.9190992493744786E-3</c:v>
                </c:pt>
                <c:pt idx="5">
                  <c:v>1.0842368640533779E-2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07808"/>
        <c:axId val="106409344"/>
      </c:barChart>
      <c:catAx>
        <c:axId val="106407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409344"/>
        <c:crosses val="autoZero"/>
        <c:auto val="1"/>
        <c:lblAlgn val="ctr"/>
        <c:lblOffset val="100"/>
        <c:noMultiLvlLbl val="0"/>
      </c:catAx>
      <c:valAx>
        <c:axId val="106409344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06407808"/>
        <c:crosses val="autoZero"/>
        <c:crossBetween val="between"/>
        <c:majorUnit val="3.0000000000000009E-3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Diversity Chaplain Support (2009)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 vs GenPop'!$E$43</c:f>
              <c:strCache>
                <c:ptCount val="1"/>
                <c:pt idx="0">
                  <c:v>DoD All 2009</c:v>
                </c:pt>
              </c:strCache>
            </c:strRef>
          </c:tx>
          <c:invertIfNegative val="0"/>
          <c:cat>
            <c:strRef>
              <c:f>'CH vs GenPop'!$B$44:$B$49</c:f>
              <c:strCache>
                <c:ptCount val="6"/>
                <c:pt idx="0">
                  <c:v>Atheist</c:v>
                </c:pt>
                <c:pt idx="1">
                  <c:v>Agnostic</c:v>
                </c:pt>
                <c:pt idx="2">
                  <c:v>Hindu</c:v>
                </c:pt>
                <c:pt idx="3">
                  <c:v>Buddhist</c:v>
                </c:pt>
                <c:pt idx="4">
                  <c:v>Muslim</c:v>
                </c:pt>
                <c:pt idx="5">
                  <c:v>Jewish</c:v>
                </c:pt>
              </c:strCache>
            </c:strRef>
          </c:cat>
          <c:val>
            <c:numRef>
              <c:f>'CH vs GenPop'!$E$44:$E$49</c:f>
              <c:numCache>
                <c:formatCode>0.00%</c:formatCode>
                <c:ptCount val="6"/>
                <c:pt idx="0">
                  <c:v>3.8999999999999998E-3</c:v>
                </c:pt>
                <c:pt idx="1">
                  <c:v>1E-3</c:v>
                </c:pt>
                <c:pt idx="2">
                  <c:v>5.0000000000000001E-4</c:v>
                </c:pt>
                <c:pt idx="3">
                  <c:v>3.3999999999999998E-3</c:v>
                </c:pt>
                <c:pt idx="4">
                  <c:v>2.2000000000000001E-3</c:v>
                </c:pt>
                <c:pt idx="5">
                  <c:v>3.0999999999999999E-3</c:v>
                </c:pt>
              </c:numCache>
            </c:numRef>
          </c:val>
        </c:ser>
        <c:ser>
          <c:idx val="1"/>
          <c:order val="1"/>
          <c:tx>
            <c:strRef>
              <c:f>'CH vs GenPop'!$F$43</c:f>
              <c:strCache>
                <c:ptCount val="1"/>
                <c:pt idx="0">
                  <c:v>Chaplains 2009</c:v>
                </c:pt>
              </c:strCache>
            </c:strRef>
          </c:tx>
          <c:invertIfNegative val="0"/>
          <c:cat>
            <c:strRef>
              <c:f>'CH vs GenPop'!$B$44:$B$49</c:f>
              <c:strCache>
                <c:ptCount val="6"/>
                <c:pt idx="0">
                  <c:v>Atheist</c:v>
                </c:pt>
                <c:pt idx="1">
                  <c:v>Agnostic</c:v>
                </c:pt>
                <c:pt idx="2">
                  <c:v>Hindu</c:v>
                </c:pt>
                <c:pt idx="3">
                  <c:v>Buddhist</c:v>
                </c:pt>
                <c:pt idx="4">
                  <c:v>Muslim</c:v>
                </c:pt>
                <c:pt idx="5">
                  <c:v>Jewish</c:v>
                </c:pt>
              </c:strCache>
            </c:strRef>
          </c:cat>
          <c:val>
            <c:numRef>
              <c:f>'CH vs GenPop'!$F$44:$F$49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3.4153005464480874E-4</c:v>
                </c:pt>
                <c:pt idx="4">
                  <c:v>3.756830601092896E-3</c:v>
                </c:pt>
                <c:pt idx="5">
                  <c:v>8.1967213114754103E-3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09120"/>
        <c:axId val="106310656"/>
      </c:barChart>
      <c:catAx>
        <c:axId val="106309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310656"/>
        <c:crosses val="autoZero"/>
        <c:auto val="1"/>
        <c:lblAlgn val="ctr"/>
        <c:lblOffset val="100"/>
        <c:noMultiLvlLbl val="0"/>
      </c:catAx>
      <c:valAx>
        <c:axId val="106310656"/>
        <c:scaling>
          <c:orientation val="minMax"/>
          <c:max val="1.2000000000000002E-2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06309120"/>
        <c:crosses val="autoZero"/>
        <c:crossBetween val="between"/>
        <c:majorUnit val="3.0000000000000009E-3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Chaplains vs General Population, 2012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 vs GenPop'!$C$12</c:f>
              <c:strCache>
                <c:ptCount val="1"/>
                <c:pt idx="0">
                  <c:v>DoD All 2012</c:v>
                </c:pt>
              </c:strCache>
            </c:strRef>
          </c:tx>
          <c:invertIfNegative val="0"/>
          <c:cat>
            <c:strRef>
              <c:f>'CH vs GenPop'!$B$13:$B$19</c:f>
              <c:strCache>
                <c:ptCount val="7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  <c:pt idx="4">
                  <c:v>No Rel Pref</c:v>
                </c:pt>
                <c:pt idx="5">
                  <c:v>Unknown</c:v>
                </c:pt>
                <c:pt idx="6">
                  <c:v>Atheist</c:v>
                </c:pt>
              </c:strCache>
            </c:strRef>
          </c:cat>
          <c:val>
            <c:numRef>
              <c:f>'CH vs GenPop'!$C$13:$C$19</c:f>
              <c:numCache>
                <c:formatCode>0.00%</c:formatCode>
                <c:ptCount val="7"/>
                <c:pt idx="0">
                  <c:v>0.17389471209733898</c:v>
                </c:pt>
                <c:pt idx="1">
                  <c:v>0.31934798665591613</c:v>
                </c:pt>
                <c:pt idx="2">
                  <c:v>0.19503278810412233</c:v>
                </c:pt>
                <c:pt idx="3">
                  <c:v>1.2938044752456381E-2</c:v>
                </c:pt>
                <c:pt idx="4">
                  <c:v>0.22498485144622496</c:v>
                </c:pt>
                <c:pt idx="5">
                  <c:v>6.7111766274622245E-2</c:v>
                </c:pt>
                <c:pt idx="6">
                  <c:v>6.6898506693189802E-3</c:v>
                </c:pt>
              </c:numCache>
            </c:numRef>
          </c:val>
        </c:ser>
        <c:ser>
          <c:idx val="1"/>
          <c:order val="1"/>
          <c:tx>
            <c:strRef>
              <c:f>'CH vs GenPop'!$D$12</c:f>
              <c:strCache>
                <c:ptCount val="1"/>
                <c:pt idx="0">
                  <c:v>Chaplains 2012</c:v>
                </c:pt>
              </c:strCache>
            </c:strRef>
          </c:tx>
          <c:invertIfNegative val="0"/>
          <c:cat>
            <c:strRef>
              <c:f>'CH vs GenPop'!$B$13:$B$19</c:f>
              <c:strCache>
                <c:ptCount val="7"/>
                <c:pt idx="0">
                  <c:v>Evangelistic</c:v>
                </c:pt>
                <c:pt idx="1">
                  <c:v>Other Christian</c:v>
                </c:pt>
                <c:pt idx="2">
                  <c:v>Catholic</c:v>
                </c:pt>
                <c:pt idx="3">
                  <c:v>Other</c:v>
                </c:pt>
                <c:pt idx="4">
                  <c:v>No Rel Pref</c:v>
                </c:pt>
                <c:pt idx="5">
                  <c:v>Unknown</c:v>
                </c:pt>
                <c:pt idx="6">
                  <c:v>Atheist</c:v>
                </c:pt>
              </c:strCache>
            </c:strRef>
          </c:cat>
          <c:val>
            <c:numRef>
              <c:f>'CH vs GenPop'!$D$13:$D$19</c:f>
              <c:numCache>
                <c:formatCode>0.00%</c:formatCode>
                <c:ptCount val="7"/>
                <c:pt idx="0">
                  <c:v>0.62739783152627193</c:v>
                </c:pt>
                <c:pt idx="1">
                  <c:v>0.26772310258548793</c:v>
                </c:pt>
                <c:pt idx="2">
                  <c:v>7.3394495412844041E-2</c:v>
                </c:pt>
                <c:pt idx="3">
                  <c:v>3.1484570475396163E-2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45600"/>
        <c:axId val="106347136"/>
      </c:barChart>
      <c:catAx>
        <c:axId val="106345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6347136"/>
        <c:crosses val="autoZero"/>
        <c:auto val="1"/>
        <c:lblAlgn val="ctr"/>
        <c:lblOffset val="100"/>
        <c:noMultiLvlLbl val="0"/>
      </c:catAx>
      <c:valAx>
        <c:axId val="106347136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crossAx val="106345600"/>
        <c:crosses val="autoZero"/>
        <c:crossBetween val="between"/>
        <c:majorUnit val="0.25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1</xdr:row>
      <xdr:rowOff>100012</xdr:rowOff>
    </xdr:from>
    <xdr:to>
      <xdr:col>23</xdr:col>
      <xdr:colOff>66675</xdr:colOff>
      <xdr:row>19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66675</xdr:colOff>
      <xdr:row>20</xdr:row>
      <xdr:rowOff>57149</xdr:rowOff>
    </xdr:from>
    <xdr:to>
      <xdr:col>23</xdr:col>
      <xdr:colOff>66675</xdr:colOff>
      <xdr:row>40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257175</xdr:colOff>
      <xdr:row>1</xdr:row>
      <xdr:rowOff>114300</xdr:rowOff>
    </xdr:from>
    <xdr:to>
      <xdr:col>29</xdr:col>
      <xdr:colOff>257175</xdr:colOff>
      <xdr:row>20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266700</xdr:colOff>
      <xdr:row>20</xdr:row>
      <xdr:rowOff>47624</xdr:rowOff>
    </xdr:from>
    <xdr:to>
      <xdr:col>29</xdr:col>
      <xdr:colOff>266700</xdr:colOff>
      <xdr:row>40</xdr:row>
      <xdr:rowOff>9524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123825</xdr:colOff>
      <xdr:row>40</xdr:row>
      <xdr:rowOff>119062</xdr:rowOff>
    </xdr:from>
    <xdr:to>
      <xdr:col>11</xdr:col>
      <xdr:colOff>419100</xdr:colOff>
      <xdr:row>59</xdr:row>
      <xdr:rowOff>4762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9525</xdr:colOff>
      <xdr:row>40</xdr:row>
      <xdr:rowOff>114300</xdr:rowOff>
    </xdr:from>
    <xdr:to>
      <xdr:col>19</xdr:col>
      <xdr:colOff>314325</xdr:colOff>
      <xdr:row>59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409575</xdr:colOff>
      <xdr:row>1</xdr:row>
      <xdr:rowOff>114300</xdr:rowOff>
    </xdr:from>
    <xdr:to>
      <xdr:col>16</xdr:col>
      <xdr:colOff>400050</xdr:colOff>
      <xdr:row>28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DT" refreshedDate="41108.424949421293" createdVersion="4" refreshedVersion="4" minRefreshableVersion="3" recordCount="103">
  <cacheSource type="worksheet">
    <worksheetSource ref="A11:L114" sheet="GenPop Ordered"/>
  </cacheSource>
  <cacheFields count="12">
    <cacheField name="2009 Name" numFmtId="0">
      <sharedItems/>
    </cacheField>
    <cacheField name="Group" numFmtId="0">
      <sharedItems count="24">
        <s v="None"/>
        <s v="Non-denom"/>
        <s v="Cath"/>
        <s v="Baptist"/>
        <s v="Unknown"/>
        <s v="MethEpisc"/>
        <s v="Lutheran"/>
        <s v="LDS"/>
        <s v="Christian"/>
        <s v="Pentacostal"/>
        <s v="Atheist"/>
        <s v="Presbyterian"/>
        <s v="Eastern"/>
        <s v="Jewish"/>
        <s v="Islam"/>
        <s v="Orth"/>
        <s v="Hindu"/>
        <s v="Wicca"/>
        <s v="Christ Sci"/>
        <s v="UUA"/>
        <s v="Native"/>
        <s v="New Age"/>
        <s v="Bahai"/>
        <s v="Protestant" u="1"/>
      </sharedItems>
    </cacheField>
    <cacheField name="Evang" numFmtId="0">
      <sharedItems containsBlank="1" count="2">
        <m/>
        <s v="Evang"/>
      </sharedItems>
    </cacheField>
    <cacheField name="Major" numFmtId="0">
      <sharedItems count="9">
        <s v="No Rel Pref"/>
        <s v="Other Christian"/>
        <s v="Catholic"/>
        <s v="Evangelistic"/>
        <s v="Unknown"/>
        <s v="Atheist"/>
        <s v="Other"/>
        <s v="No Denom" u="1"/>
        <s v="Protestant" u="1"/>
      </sharedItems>
    </cacheField>
    <cacheField name="Name" numFmtId="0">
      <sharedItems/>
    </cacheField>
    <cacheField name="2009 Percent" numFmtId="10">
      <sharedItems containsSemiMixedTypes="0" containsString="0" containsNumber="1" minValue="8.8720477706540166E-7" maxValue="0.22869300097459444"/>
    </cacheField>
    <cacheField name="2009 Rank" numFmtId="0">
      <sharedItems containsSemiMixedTypes="0" containsString="0" containsNumber="1" containsInteger="1" minValue="1" maxValue="83"/>
    </cacheField>
    <cacheField name="2012 Percent" numFmtId="10">
      <sharedItems containsSemiMixedTypes="0" containsString="0" containsNumber="1" minValue="4.452183328443352E-7" maxValue="0.22498485144622496"/>
    </cacheField>
    <cacheField name="2012 Rank" numFmtId="0">
      <sharedItems containsSemiMixedTypes="0" containsString="0" containsNumber="1" containsInteger="1" minValue="1" maxValue="84"/>
    </cacheField>
    <cacheField name="Pct Pt Change" numFmtId="10">
      <sharedItems containsSemiMixedTypes="0" containsString="0" containsNumber="1" minValue="-1.4197031422038819E-2" maxValue="4.139582479068657E-2"/>
    </cacheField>
    <cacheField name="Percent Change" numFmtId="9">
      <sharedItems containsSemiMixedTypes="0" containsString="0" containsNumber="1" minValue="-0.9966656386166135" maxValue="87.822385711340914"/>
    </cacheField>
    <cacheField name="Rank Change" numFmtId="0">
      <sharedItems containsSemiMixedTypes="0" containsString="0" containsNumber="1" containsInteger="1" minValue="-36" maxValue="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NO RELIGIOUS PREFERENCE"/>
    <x v="0"/>
    <x v="0"/>
    <x v="0"/>
    <s v="No religious preference "/>
    <n v="0.22869300097459444"/>
    <n v="1"/>
    <n v="0.22498485144622496"/>
    <n v="1"/>
    <n v="-3.708149528369481E-3"/>
    <n v="-1.6214530014328772E-2"/>
    <n v="0"/>
  </r>
  <r>
    <s v="CHRISTIAN NO DENOMINATIONAL PREFER"/>
    <x v="1"/>
    <x v="0"/>
    <x v="1"/>
    <s v="Christian, no denominational preference "/>
    <n v="0.16386051189054021"/>
    <n v="3"/>
    <n v="0.20525633668122678"/>
    <n v="2"/>
    <n v="4.139582479068657E-2"/>
    <n v="0.25262843569254334"/>
    <n v="1"/>
  </r>
  <r>
    <s v="ROMAN CATHOLIC CHURCH"/>
    <x v="2"/>
    <x v="0"/>
    <x v="2"/>
    <s v="Roman Catholic Church "/>
    <n v="0.19666002889625958"/>
    <n v="2"/>
    <n v="0.18847694815298949"/>
    <n v="3"/>
    <n v="-8.1830807432700936E-3"/>
    <n v="-4.1610289539755749E-2"/>
    <n v="-1"/>
  </r>
  <r>
    <s v="BAPTIST CHURCHES"/>
    <x v="3"/>
    <x v="1"/>
    <x v="3"/>
    <s v="Baptist churches "/>
    <n v="0.12175554758057039"/>
    <n v="4"/>
    <n v="0.10755851615853157"/>
    <n v="4"/>
    <n v="-1.4197031422038819E-2"/>
    <n v="-0.1166027479170433"/>
    <n v="0"/>
  </r>
  <r>
    <s v="UNKNOWN"/>
    <x v="4"/>
    <x v="0"/>
    <x v="4"/>
    <s v="Unknown "/>
    <n v="6.3327789782151298E-2"/>
    <n v="5"/>
    <n v="6.1884903047029746E-2"/>
    <n v="5"/>
    <n v="-1.4428867351215513E-3"/>
    <n v="-2.2784416447899206E-2"/>
    <n v="0"/>
  </r>
  <r>
    <s v="PROTESTANT NO DENOMINATIONAL PREFER"/>
    <x v="1"/>
    <x v="0"/>
    <x v="1"/>
    <s v="Protestant, no denominational preference "/>
    <n v="2.792077793663672E-2"/>
    <n v="7"/>
    <n v="2.4830716859394263E-2"/>
    <n v="6"/>
    <n v="-3.0900610772424571E-3"/>
    <n v="-0.11067245634254987"/>
    <n v="1"/>
  </r>
  <r>
    <s v="METHODIST CHURCHES"/>
    <x v="5"/>
    <x v="0"/>
    <x v="1"/>
    <s v="Methodist churches "/>
    <n v="2.9045753593955653E-2"/>
    <n v="6"/>
    <n v="2.4582730247999968E-2"/>
    <n v="7"/>
    <n v="-4.4630233459556842E-3"/>
    <n v="-0.15365493381051157"/>
    <n v="-1"/>
  </r>
  <r>
    <s v="LUTHERAN CHURCHES"/>
    <x v="6"/>
    <x v="0"/>
    <x v="1"/>
    <s v="Lutheran churches "/>
    <n v="2.4268599471846997E-2"/>
    <n v="8"/>
    <n v="2.2120227649037951E-2"/>
    <n v="8"/>
    <n v="-2.1483718228090462E-3"/>
    <n v="-8.8524755015273293E-2"/>
    <n v="0"/>
  </r>
  <r>
    <s v="CHURCH-JESUS CHRIST-LATTER DAY SAINTS"/>
    <x v="7"/>
    <x v="1"/>
    <x v="3"/>
    <s v="Church of Jesus Christ of Latter Day Saints (Mormon)"/>
    <n v="1.4040459199448513E-2"/>
    <n v="9"/>
    <n v="1.4327571169263552E-2"/>
    <n v="9"/>
    <n v="2.8711196981503866E-4"/>
    <n v="2.0448901687369025E-2"/>
    <n v="0"/>
  </r>
  <r>
    <s v="SOUTHERN BAPTIST CONVENTION"/>
    <x v="3"/>
    <x v="1"/>
    <x v="3"/>
    <s v="Southern Baptist Convention "/>
    <n v="1.277530518735325E-2"/>
    <n v="10"/>
    <n v="1.1424302420785641E-2"/>
    <n v="10"/>
    <n v="-1.3510027665676085E-3"/>
    <n v="-0.10575111488569497"/>
    <n v="0"/>
  </r>
  <r>
    <s v="CHRISTIAN CHURCH DISCIPLES OF CHRIST"/>
    <x v="8"/>
    <x v="1"/>
    <x v="3"/>
    <s v="Christian Church and Churches of Christ "/>
    <n v="1.2198178479872207E-2"/>
    <n v="11"/>
    <n v="1.1008023279576187E-2"/>
    <n v="11"/>
    <n v="-1.1901552002960194E-3"/>
    <n v="-9.7568272366226921E-2"/>
    <n v="0"/>
  </r>
  <r>
    <s v="CATHOLIC CHURCHES"/>
    <x v="2"/>
    <x v="0"/>
    <x v="2"/>
    <s v="Catholic churches "/>
    <n v="5.4656250291114069E-3"/>
    <n v="16"/>
    <n v="6.5558399511328356E-3"/>
    <n v="12"/>
    <n v="1.0902149220214288E-3"/>
    <n v="0.19946756614561872"/>
    <n v="4"/>
  </r>
  <r>
    <s v="CHURCH OF CHRIST"/>
    <x v="8"/>
    <x v="0"/>
    <x v="1"/>
    <s v="Church of Christ "/>
    <n v="7.2409217880192757E-3"/>
    <n v="12"/>
    <n v="6.648890582697302E-3"/>
    <n v="12"/>
    <n v="-5.9203120532197364E-4"/>
    <n v="-8.1761856108091086E-2"/>
    <n v="0"/>
  </r>
  <r>
    <s v="PENTECOSTAL CHURCHES"/>
    <x v="9"/>
    <x v="1"/>
    <x v="3"/>
    <s v="Pentecostal churches "/>
    <n v="7.0186769913643922E-3"/>
    <n v="13"/>
    <n v="6.1262042599380525E-3"/>
    <n v="14"/>
    <n v="-8.9247273142633969E-4"/>
    <n v="-0.12715683205316561"/>
    <n v="-1"/>
  </r>
  <r>
    <s v="ATHEIST"/>
    <x v="10"/>
    <x v="0"/>
    <x v="5"/>
    <s v="Atheist "/>
    <n v="3.934753186285056E-3"/>
    <n v="21"/>
    <n v="5.4512532673460399E-3"/>
    <n v="15"/>
    <n v="1.5165000810609839E-3"/>
    <n v="0.38541174230365566"/>
    <n v="6"/>
  </r>
  <r>
    <s v="PROTESTANT OTHER CHURCHES"/>
    <x v="1"/>
    <x v="0"/>
    <x v="1"/>
    <s v="Protestant, other churches "/>
    <n v="5.8218377471031656E-3"/>
    <n v="14"/>
    <n v="5.3323799724766027E-3"/>
    <n v="16"/>
    <n v="-4.8945777462656298E-4"/>
    <n v="-8.4072726841298129E-2"/>
    <n v="-2"/>
  </r>
  <r>
    <s v="UNCLASSIFIED RELIGIONS"/>
    <x v="4"/>
    <x v="0"/>
    <x v="4"/>
    <s v="Unclassified religions "/>
    <n v="4.7784849292742534E-3"/>
    <n v="18"/>
    <n v="5.2268632275924952E-3"/>
    <n v="17"/>
    <n v="4.4837829831824178E-4"/>
    <n v="9.3832732540675937E-2"/>
    <n v="1"/>
  </r>
  <r>
    <s v="CHRISTIAN CHURCH AND CHURCHES-CHRIST"/>
    <x v="8"/>
    <x v="0"/>
    <x v="1"/>
    <s v="Christian Church (Disciples of Christ) "/>
    <n v="4.1144121536408002E-3"/>
    <n v="20"/>
    <n v="5.1026473127289253E-3"/>
    <n v="18"/>
    <n v="9.8823515908812512E-4"/>
    <n v="0.24018866418466273"/>
    <n v="2"/>
  </r>
  <r>
    <s v="EPISCOPAL CHURCH"/>
    <x v="5"/>
    <x v="0"/>
    <x v="1"/>
    <s v="Episcopal Church "/>
    <n v="5.8085296754471841E-3"/>
    <n v="14"/>
    <n v="4.9161008312671494E-3"/>
    <n v="19"/>
    <n v="-8.924288441800347E-4"/>
    <n v="-0.15364109233225684"/>
    <n v="-5"/>
  </r>
  <r>
    <s v="REFORMED AND PRESBYTERIAN CHURCHES"/>
    <x v="11"/>
    <x v="0"/>
    <x v="1"/>
    <s v="Reformed And Presbyterian churches "/>
    <n v="5.3897690206723145E-3"/>
    <n v="17"/>
    <n v="4.6681142198728544E-3"/>
    <n v="20"/>
    <n v="-7.2165480079946012E-4"/>
    <n v="-0.13389345592205759"/>
    <n v="-3"/>
  </r>
  <r>
    <s v="UNITED METHODIST CHURCH"/>
    <x v="5"/>
    <x v="0"/>
    <x v="1"/>
    <s v="United Methodist Church "/>
    <n v="4.6037055881923694E-3"/>
    <n v="19"/>
    <n v="3.8751803690770937E-3"/>
    <n v="21"/>
    <n v="-7.2852521911527567E-4"/>
    <n v="-0.15824756930239078"/>
    <n v="-2"/>
  </r>
  <r>
    <s v="BUDDHISM"/>
    <x v="12"/>
    <x v="0"/>
    <x v="6"/>
    <s v="Buddhism "/>
    <n v="3.3727089600141245E-3"/>
    <n v="23"/>
    <n v="3.8319941907911932E-3"/>
    <n v="22"/>
    <n v="4.5928523077706871E-4"/>
    <n v="0.13617695336959798"/>
    <n v="1"/>
  </r>
  <r>
    <s v="JUDAISM JEWISH"/>
    <x v="13"/>
    <x v="0"/>
    <x v="6"/>
    <s v="Judaism (Jewish) "/>
    <n v="3.0990062862894479E-3"/>
    <n v="25"/>
    <n v="3.2870469513897266E-3"/>
    <n v="23"/>
    <n v="1.8804066510027867E-4"/>
    <n v="6.0677729481286899E-2"/>
    <n v="2"/>
  </r>
  <r>
    <s v="AMERICAN BAPTIST CHURCHES IN THE USA"/>
    <x v="3"/>
    <x v="1"/>
    <x v="3"/>
    <s v="American Baptist Churches in the USA "/>
    <n v="3.6348779716369505E-3"/>
    <n v="22"/>
    <n v="3.1312205348942093E-3"/>
    <n v="24"/>
    <n v="-5.0365743674274117E-4"/>
    <n v="-0.13856240585593066"/>
    <n v="-2"/>
  </r>
  <r>
    <s v="PRESBYTERIAN CHURCH USA"/>
    <x v="11"/>
    <x v="0"/>
    <x v="1"/>
    <s v="Presbyterian Church (USA) "/>
    <n v="2.7716277235523149E-3"/>
    <n v="27"/>
    <n v="3.1156378932446576E-3"/>
    <n v="24"/>
    <n v="3.4401016969234271E-4"/>
    <n v="0.12411846178657603"/>
    <n v="3"/>
  </r>
  <r>
    <s v="FULL GOSPEL"/>
    <x v="8"/>
    <x v="1"/>
    <x v="3"/>
    <s v="Full Gospel "/>
    <n v="3.2347486171804543E-3"/>
    <n v="24"/>
    <n v="2.8814530501685373E-3"/>
    <n v="26"/>
    <n v="-3.5329556701191702E-4"/>
    <n v="-0.10921886329450373"/>
    <n v="-2"/>
  </r>
  <r>
    <s v="ASSEMBLIES OF GOD"/>
    <x v="8"/>
    <x v="1"/>
    <x v="3"/>
    <s v="Assemblies of God "/>
    <n v="3.1380432964803256E-3"/>
    <n v="25"/>
    <n v="2.7986424402594912E-3"/>
    <n v="27"/>
    <n v="-3.3940085622083437E-4"/>
    <n v="-0.10815684302428562"/>
    <n v="-2"/>
  </r>
  <r>
    <s v="SEVENTH DAY ADVENTIST"/>
    <x v="8"/>
    <x v="1"/>
    <x v="3"/>
    <s v="Seventh Day Adventist "/>
    <n v="2.7978002644757438E-3"/>
    <n v="27"/>
    <n v="2.8044302785864674E-3"/>
    <n v="27"/>
    <n v="6.6300141107235311E-6"/>
    <n v="2.3697238844767473E-3"/>
    <n v="0"/>
  </r>
  <r>
    <s v="ISLAM"/>
    <x v="14"/>
    <x v="0"/>
    <x v="6"/>
    <s v="Islam "/>
    <n v="2.2326508214850832E-3"/>
    <n v="29"/>
    <n v="2.361438037406354E-3"/>
    <n v="29"/>
    <n v="1.2878721592127088E-4"/>
    <n v="5.7683545802117868E-2"/>
    <n v="0"/>
  </r>
  <r>
    <s v="LUTHERAN CHURCH MISSOURI SYNOD"/>
    <x v="6"/>
    <x v="0"/>
    <x v="1"/>
    <s v="Lutheran Church - Missouri Synod "/>
    <n v="1.6896814979210574E-3"/>
    <n v="30"/>
    <n v="1.7835446413744069E-3"/>
    <n v="30"/>
    <n v="9.3863143453349479E-5"/>
    <n v="5.5550790825866524E-2"/>
    <n v="0"/>
  </r>
  <r>
    <s v="CHURCHES OF GOD CLEVELAND TN"/>
    <x v="8"/>
    <x v="1"/>
    <x v="3"/>
    <s v="Church of God (Cleveland, TN) "/>
    <n v="1.4740907370941647E-3"/>
    <n v="31"/>
    <n v="1.3930881634699249E-3"/>
    <n v="31"/>
    <n v="-8.1002573624239845E-5"/>
    <n v="-5.4950873501802222E-2"/>
    <n v="0"/>
  </r>
  <r>
    <s v="AGNOSTIC"/>
    <x v="10"/>
    <x v="0"/>
    <x v="5"/>
    <s v="Agnostic "/>
    <n v="1.0420220106633143E-3"/>
    <n v="38"/>
    <n v="1.2385974019729405E-3"/>
    <n v="32"/>
    <n v="1.9657539130962624E-4"/>
    <n v="0.18864802211278944"/>
    <n v="6"/>
  </r>
  <r>
    <s v="EVANGELICAL LUTHERAN CHURCH IN AMER"/>
    <x v="6"/>
    <x v="0"/>
    <x v="1"/>
    <s v="Evangelical Lutheran Church in America "/>
    <n v="1.2700336383691224E-3"/>
    <n v="32"/>
    <n v="1.1562320103967385E-3"/>
    <n v="32"/>
    <n v="-1.1380162797238391E-4"/>
    <n v="-8.9605207716009036E-2"/>
    <n v="0"/>
  </r>
  <r>
    <s v="CHURCH OF GOD AND PROPHECY"/>
    <x v="8"/>
    <x v="1"/>
    <x v="3"/>
    <s v="Church of God of Prophecy "/>
    <n v="9.1825694426269074E-5"/>
    <n v="71"/>
    <n v="1.1388684954158094E-3"/>
    <n v="34"/>
    <n v="1.0470428009895403E-3"/>
    <n v="11.402503488065179"/>
    <n v="37"/>
  </r>
  <r>
    <s v="CHURCH OF THE NAZARENE"/>
    <x v="8"/>
    <x v="1"/>
    <x v="3"/>
    <s v="Church of the Nazarene "/>
    <n v="1.3099578533370656E-3"/>
    <n v="32"/>
    <n v="1.1495537354040736E-3"/>
    <n v="34"/>
    <n v="-1.6040411793299199E-4"/>
    <n v="-0.12244983113339783"/>
    <n v="-2"/>
  </r>
  <r>
    <s v="FREE WILL BAPTIST CHURCHES"/>
    <x v="3"/>
    <x v="1"/>
    <x v="3"/>
    <s v="Free Will Baptist churches "/>
    <n v="1.1320732955354524E-3"/>
    <n v="37"/>
    <n v="1.0792092388146686E-3"/>
    <n v="34"/>
    <n v="-5.2864056720783792E-5"/>
    <n v="-4.6696673200634017E-2"/>
    <n v="3"/>
  </r>
  <r>
    <s v="PENTECOSTAL HOLINESS CHURCH INTERNA"/>
    <x v="9"/>
    <x v="1"/>
    <x v="3"/>
    <s v="Pentecostal Holiness Church, International "/>
    <n v="1.1986136538153576E-3"/>
    <n v="34"/>
    <n v="1.024002165541971E-3"/>
    <n v="37"/>
    <n v="-1.7461148827338665E-4"/>
    <n v="-0.14567787353128631"/>
    <n v="-3"/>
  </r>
  <r>
    <s v="AFRICAN METHODIST EPISCOPAL CHURCH"/>
    <x v="5"/>
    <x v="0"/>
    <x v="1"/>
    <s v="African Methodist Episcopal Church "/>
    <n v="9.3023420875307358E-4"/>
    <n v="39"/>
    <n v="8.5882616405672256E-4"/>
    <n v="38"/>
    <n v="-7.1408044696351022E-5"/>
    <n v="-7.676351183866853E-2"/>
    <n v="1"/>
  </r>
  <r>
    <s v="CHRISTIAN METHODIST EPISCOPAL CHURCH"/>
    <x v="5"/>
    <x v="0"/>
    <x v="1"/>
    <s v="Christian Methodist Episcopal Church "/>
    <n v="6.9512494283074217E-4"/>
    <n v="44"/>
    <n v="8.0584518244824674E-4"/>
    <n v="39"/>
    <n v="1.1072023961750457E-4"/>
    <n v="0.15928106272035206"/>
    <n v="5"/>
  </r>
  <r>
    <s v="EASTERN ORTHODOX CHURCHES"/>
    <x v="15"/>
    <x v="0"/>
    <x v="6"/>
    <s v="Eastern Orthodox churches "/>
    <n v="8.3131087611028136E-4"/>
    <n v="41"/>
    <n v="8.3433915575028411E-4"/>
    <n v="39"/>
    <n v="3.0282796400027488E-6"/>
    <n v="3.6427763993322499E-3"/>
    <n v="2"/>
  </r>
  <r>
    <s v="CONGREGATIONAL CHURCHES"/>
    <x v="8"/>
    <x v="0"/>
    <x v="1"/>
    <s v="Congregational churches "/>
    <n v="8.0114591369005771E-4"/>
    <n v="41"/>
    <n v="7.114588958852476E-4"/>
    <n v="41"/>
    <n v="-8.9687017804810113E-5"/>
    <n v="-0.1119484182247326"/>
    <n v="0"/>
  </r>
  <r>
    <s v="GENERAL ASSOCIA. OF GENERAL BAPTISTS"/>
    <x v="3"/>
    <x v="1"/>
    <x v="3"/>
    <s v="General Association of Regular Baptist Churches "/>
    <n v="3.5133309171789907E-4"/>
    <n v="50"/>
    <n v="7.4974767250986045E-4"/>
    <n v="41"/>
    <n v="3.9841458079196138E-4"/>
    <n v="1.1340081255763579"/>
    <n v="9"/>
  </r>
  <r>
    <s v="HINDUISM"/>
    <x v="16"/>
    <x v="0"/>
    <x v="6"/>
    <s v="Hinduism "/>
    <n v="5.0792473486994244E-4"/>
    <n v="46"/>
    <n v="6.7539621092485645E-4"/>
    <n v="41"/>
    <n v="1.67471476054914E-4"/>
    <n v="0.32971711074042537"/>
    <n v="5"/>
  </r>
  <r>
    <s v="ORTHODOX CHURCHES"/>
    <x v="15"/>
    <x v="0"/>
    <x v="6"/>
    <s v="Orthodox churches "/>
    <n v="4.289635097111217E-4"/>
    <n v="50"/>
    <n v="5.7477686770203678E-4"/>
    <n v="44"/>
    <n v="1.4581335799091508E-4"/>
    <n v="0.3399201906220663"/>
    <n v="6"/>
  </r>
  <r>
    <s v="WICCA (WITCHCRAFT)"/>
    <x v="17"/>
    <x v="0"/>
    <x v="6"/>
    <s v="Wicca (witchcraft) "/>
    <n v="1.1892980036561709E-3"/>
    <n v="34"/>
    <n v="6.393335259644653E-4"/>
    <n v="44"/>
    <n v="-5.4996447769170564E-4"/>
    <n v="-0.46242781540117828"/>
    <n v="-10"/>
  </r>
  <r>
    <s v="ADVENT CHRISTIAN CHURCH"/>
    <x v="8"/>
    <x v="1"/>
    <x v="3"/>
    <s v="Advent Christian Church "/>
    <n v="4.5646685780014915E-4"/>
    <n v="46"/>
    <n v="4.8128101780472635E-4"/>
    <n v="46"/>
    <n v="2.4814160004577198E-5"/>
    <n v="5.4361361795605675E-2"/>
    <n v="0"/>
  </r>
  <r>
    <s v="CHRISTIAN REFORMED CHURCH-N. AMERICA"/>
    <x v="8"/>
    <x v="0"/>
    <x v="1"/>
    <s v="Christian Reformed Church in North America "/>
    <n v="5.119171563667367E-4"/>
    <n v="46"/>
    <n v="4.9018538446161301E-4"/>
    <n v="46"/>
    <n v="-2.1731771905123681E-5"/>
    <n v="-4.2451735861642179E-2"/>
    <n v="0"/>
  </r>
  <r>
    <s v="PENTECOSTAL CHURCH OF GOD"/>
    <x v="9"/>
    <x v="1"/>
    <x v="3"/>
    <s v="Pentecostal Church of God "/>
    <n v="4.263018953799255E-4"/>
    <n v="50"/>
    <n v="4.6792446781939627E-4"/>
    <n v="46"/>
    <n v="4.1622572439470773E-5"/>
    <n v="9.7636376686470572E-2"/>
    <n v="4"/>
  </r>
  <r>
    <s v="PRESBYTERIAN CHURCH IN AMERICA"/>
    <x v="11"/>
    <x v="0"/>
    <x v="1"/>
    <s v="Presbyterian Church in America "/>
    <n v="8.3485969521854297E-4"/>
    <n v="41"/>
    <n v="4.7371230614637262E-4"/>
    <n v="46"/>
    <n v="-3.6114738907217035E-4"/>
    <n v="-0.4325845302396974"/>
    <n v="-5"/>
  </r>
  <r>
    <s v="UNITED CHURCH OF CHRIST"/>
    <x v="8"/>
    <x v="0"/>
    <x v="1"/>
    <s v="United Church of Christ "/>
    <n v="5.3187926385070828E-4"/>
    <n v="45"/>
    <n v="4.7994536280619336E-4"/>
    <n v="46"/>
    <n v="-5.1933901044514926E-5"/>
    <n v="-9.7642274429958056E-2"/>
    <n v="-1"/>
  </r>
  <r>
    <s v="CHRISTIAN AND MISSIONARY ALLIANCE"/>
    <x v="8"/>
    <x v="1"/>
    <x v="3"/>
    <s v="Christian and Missionary Alliance "/>
    <n v="3.717388015904033E-4"/>
    <n v="50"/>
    <n v="4.1138173954816571E-4"/>
    <n v="51"/>
    <n v="3.9642937957762401E-5"/>
    <n v="0.10664191574341647"/>
    <n v="-1"/>
  </r>
  <r>
    <s v="EVANGELICAL CHURCHES"/>
    <x v="8"/>
    <x v="1"/>
    <x v="3"/>
    <s v="Evangelical churches "/>
    <n v="4.0412177595329046E-4"/>
    <n v="50"/>
    <n v="4.300809095276278E-4"/>
    <n v="51"/>
    <n v="2.5959133574337341E-5"/>
    <n v="6.4235918772508241E-2"/>
    <n v="-1"/>
  </r>
  <r>
    <s v="EVANGELICAL FREE CHURCH OF AMERICA"/>
    <x v="8"/>
    <x v="1"/>
    <x v="3"/>
    <s v="Evangelical Free Church of America "/>
    <n v="4.5557965302308375E-4"/>
    <n v="46"/>
    <n v="4.3675918452029281E-4"/>
    <n v="51"/>
    <n v="-1.8820468502790937E-5"/>
    <n v="-4.1311038317677726E-2"/>
    <n v="-5"/>
  </r>
  <r>
    <s v="FIRST CHURCH OF CHRIST SCIENTIST"/>
    <x v="18"/>
    <x v="0"/>
    <x v="1"/>
    <s v="First Church of Christ, Scientist "/>
    <n v="4.0900140222715017E-4"/>
    <n v="50"/>
    <n v="4.1538870454376473E-4"/>
    <n v="51"/>
    <n v="6.3873023166145641E-6"/>
    <n v="1.5616822538586799E-2"/>
    <n v="-1"/>
  </r>
  <r>
    <s v="UNITARIAN UNIVERSALIST"/>
    <x v="19"/>
    <x v="0"/>
    <x v="6"/>
    <s v="Unitarian Universalist "/>
    <n v="3.9835494490236535E-4"/>
    <n v="50"/>
    <n v="3.8733994957457164E-4"/>
    <n v="51"/>
    <n v="-1.1014995327793709E-5"/>
    <n v="-2.7651207720023219E-2"/>
    <n v="-1"/>
  </r>
  <r>
    <s v="AMERICAN BAPTIST CONFERENCE"/>
    <x v="3"/>
    <x v="1"/>
    <x v="3"/>
    <s v="American Baptist Conference "/>
    <n v="3.704079944248052E-4"/>
    <n v="50"/>
    <n v="3.1833110798369966E-4"/>
    <n v="56"/>
    <n v="-5.2076886441105544E-5"/>
    <n v="-0.14059331122691907"/>
    <n v="-6"/>
  </r>
  <r>
    <s v="BRETHREN CHURCHES"/>
    <x v="8"/>
    <x v="1"/>
    <x v="3"/>
    <s v="Brethren churches "/>
    <n v="3.8549047563491703E-4"/>
    <n v="50"/>
    <n v="3.1120761465819032E-4"/>
    <n v="56"/>
    <n v="-7.4282860976726713E-5"/>
    <n v="-0.19269700724610667"/>
    <n v="-6"/>
  </r>
  <r>
    <s v="EPISCOPAL CHURCHES"/>
    <x v="5"/>
    <x v="0"/>
    <x v="1"/>
    <s v="Episcopal churches "/>
    <n v="2.847927334379939E-4"/>
    <n v="59"/>
    <n v="3.0096759300277061E-4"/>
    <n v="56"/>
    <n v="1.6174859564776708E-5"/>
    <n v="5.6795197579359434E-2"/>
    <n v="3"/>
  </r>
  <r>
    <s v="GENERAL ASSOC. OF REGULAR BAPTIST CH"/>
    <x v="3"/>
    <x v="1"/>
    <x v="3"/>
    <s v="General Association of General Baptists "/>
    <n v="9.1293371560029831E-4"/>
    <n v="39"/>
    <n v="2.9963193800423762E-4"/>
    <n v="56"/>
    <n v="-6.1330177759606069E-4"/>
    <n v="-0.67179223104142338"/>
    <n v="-17"/>
  </r>
  <r>
    <s v="JEHOVAH'S WITNESSES"/>
    <x v="8"/>
    <x v="1"/>
    <x v="3"/>
    <s v="Jehovah's Witnesses "/>
    <n v="2.9189037165451711E-4"/>
    <n v="59"/>
    <n v="2.9028235301450657E-4"/>
    <n v="56"/>
    <n v="-1.6080186400105442E-6"/>
    <n v="-5.5089814401750913E-3"/>
    <n v="3"/>
  </r>
  <r>
    <s v="REFORMED EPISCOPAL CHURCH"/>
    <x v="5"/>
    <x v="0"/>
    <x v="1"/>
    <s v="Reformed Episcopal Church "/>
    <n v="3.2649135796006783E-4"/>
    <n v="59"/>
    <n v="2.7380927469926612E-4"/>
    <n v="56"/>
    <n v="-5.2682083260801704E-5"/>
    <n v="-0.16135827787284063"/>
    <n v="3"/>
  </r>
  <r>
    <s v="UNITED PENTECOSTAL CHURCH INTERNA"/>
    <x v="9"/>
    <x v="1"/>
    <x v="3"/>
    <s v="United Pentecostal Church International "/>
    <n v="3.0076241942517113E-4"/>
    <n v="59"/>
    <n v="2.7158318303504447E-4"/>
    <n v="56"/>
    <n v="-2.9179236390126657E-5"/>
    <n v="-9.7017561056647814E-2"/>
    <n v="3"/>
  </r>
  <r>
    <s v="AFRICAN METHODIST EPISCOPAL ZION CH"/>
    <x v="5"/>
    <x v="0"/>
    <x v="1"/>
    <s v="African Methodist Episcopal Zion Church "/>
    <n v="1.9074902706906136E-4"/>
    <n v="65"/>
    <n v="1.6829252981515871E-4"/>
    <n v="63"/>
    <n v="-2.2456497253902648E-5"/>
    <n v="-0.11772797795593576"/>
    <n v="2"/>
  </r>
  <r>
    <s v="BIBLE PROTESTANT CHURCH"/>
    <x v="8"/>
    <x v="1"/>
    <x v="3"/>
    <s v="Bible Protestant Church "/>
    <n v="2.129291464956964E-4"/>
    <n v="65"/>
    <n v="2.1771176476087991E-4"/>
    <n v="63"/>
    <n v="4.7826182651835116E-6"/>
    <n v="2.2461078456819789E-2"/>
    <n v="2"/>
  </r>
  <r>
    <s v="CHURCHES OF GOD GENERAL CONFERENCE"/>
    <x v="8"/>
    <x v="1"/>
    <x v="3"/>
    <s v="Churches of God, General Conference "/>
    <n v="8.0292032324418854E-5"/>
    <n v="71"/>
    <n v="2.226091664221676E-4"/>
    <n v="63"/>
    <n v="1.4231713409774873E-4"/>
    <n v="1.7724938574567188"/>
    <n v="8"/>
  </r>
  <r>
    <s v="FREE METHODIST CHURCH OF N. AMERICA"/>
    <x v="5"/>
    <x v="0"/>
    <x v="1"/>
    <s v="Free Methodist Church of North America "/>
    <n v="2.6261261401135886E-4"/>
    <n v="59"/>
    <n v="2.1281436309959222E-4"/>
    <n v="63"/>
    <n v="-4.9798250911766638E-5"/>
    <n v="-0.18962627175864713"/>
    <n v="-4"/>
  </r>
  <r>
    <s v="FRIENDS QUAKERS"/>
    <x v="8"/>
    <x v="0"/>
    <x v="1"/>
    <s v="Friends (Quakers) "/>
    <n v="1.55704438374978E-4"/>
    <n v="65"/>
    <n v="1.58052508159739E-4"/>
    <n v="63"/>
    <n v="2.3480697847610033E-6"/>
    <n v="1.5080300916703622E-2"/>
    <n v="2"/>
  </r>
  <r>
    <s v="NATIVE AMERICAN"/>
    <x v="20"/>
    <x v="0"/>
    <x v="6"/>
    <s v="Native American "/>
    <n v="1.6368928136856661E-4"/>
    <n v="65"/>
    <n v="1.5627163482836165E-4"/>
    <n v="63"/>
    <n v="-7.4176465402049597E-6"/>
    <n v="-4.5315407815269305E-2"/>
    <n v="2"/>
  </r>
  <r>
    <s v="WESLEYAN CHURCH"/>
    <x v="8"/>
    <x v="0"/>
    <x v="1"/>
    <s v="Wesleyan Church "/>
    <n v="1.9562865334292107E-4"/>
    <n v="65"/>
    <n v="1.8610126312893212E-4"/>
    <n v="63"/>
    <n v="-9.5273902139889478E-6"/>
    <n v="-4.8701404682718996E-2"/>
    <n v="2"/>
  </r>
  <r>
    <s v="ANGLICAN CHURCHES"/>
    <x v="5"/>
    <x v="0"/>
    <x v="1"/>
    <s v="Anglican Catholic Church "/>
    <n v="4.9683467515662494E-5"/>
    <n v="83"/>
    <n v="6.1885348265362588E-5"/>
    <n v="70"/>
    <n v="1.2201880749700094E-5"/>
    <n v="0.24559237428131411"/>
    <n v="13"/>
  </r>
  <r>
    <s v="CHURCH OF GOD (ANDERSON, IN"/>
    <x v="8"/>
    <x v="1"/>
    <x v="3"/>
    <s v="Church of God (Anderson, IN) "/>
    <n v="1.2154705445796003E-4"/>
    <n v="71"/>
    <n v="1.1085936487823947E-4"/>
    <n v="70"/>
    <n v="-1.0687689579720556E-5"/>
    <n v="-8.7930469622504517E-2"/>
    <n v="1"/>
  </r>
  <r>
    <s v="CHURCH OF GOD IN CHRIST"/>
    <x v="8"/>
    <x v="1"/>
    <x v="3"/>
    <s v="Church of God in Christ "/>
    <n v="1.1941776299300305E-3"/>
    <n v="34"/>
    <n v="7.7913208247758662E-5"/>
    <n v="70"/>
    <n v="-1.1162644216822718E-3"/>
    <n v="-0.93475576304982055"/>
    <n v="-36"/>
  </r>
  <r>
    <s v="CHURCHES OF THE NEW JERUSALEM"/>
    <x v="8"/>
    <x v="0"/>
    <x v="1"/>
    <s v="Churches of the New Jerusalem "/>
    <n v="8.8720477706540166E-7"/>
    <n v="83"/>
    <n v="7.8803644913447336E-5"/>
    <n v="70"/>
    <n v="7.7916440136381935E-5"/>
    <n v="87.822385711340914"/>
    <n v="13"/>
  </r>
  <r>
    <s v="EVANGELICAL COVENANT CHURCH"/>
    <x v="8"/>
    <x v="1"/>
    <x v="3"/>
    <s v="Evangelical Covenant Church "/>
    <n v="1.2908829506301593E-4"/>
    <n v="71"/>
    <n v="1.0907849154686212E-4"/>
    <n v="70"/>
    <n v="-2.0009803516153805E-5"/>
    <n v="-0.15500865904523559"/>
    <n v="1"/>
  </r>
  <r>
    <s v="INDEPEND. FUNDAMENTAL CHURCHES-AMER"/>
    <x v="8"/>
    <x v="1"/>
    <x v="3"/>
    <s v="Independent Fundamental Churches of America "/>
    <n v="3.2826576751419857E-5"/>
    <n v="83"/>
    <n v="9.5721941561532071E-5"/>
    <n v="70"/>
    <n v="6.2895364810112213E-5"/>
    <n v="1.9159891476467092"/>
    <n v="13"/>
  </r>
  <r>
    <s v="INTERNA. CHURCH-THE FOURSQUARE GOSP"/>
    <x v="8"/>
    <x v="1"/>
    <x v="3"/>
    <s v="International Church of the Foursquare Gospel "/>
    <n v="7.452520127349373E-5"/>
    <n v="71"/>
    <n v="6.6782749926650278E-5"/>
    <n v="70"/>
    <n v="-7.7424513468434529E-6"/>
    <n v="-0.10389037821488178"/>
    <n v="1"/>
  </r>
  <r>
    <s v="MAGICK AND SPIRITUALIST"/>
    <x v="21"/>
    <x v="0"/>
    <x v="6"/>
    <s v="Magick and spiritualist "/>
    <n v="8.8720477706540169E-5"/>
    <n v="71"/>
    <n v="1.0640718154979611E-4"/>
    <n v="70"/>
    <n v="1.7686703843255942E-5"/>
    <n v="0.19935311779720208"/>
    <n v="1"/>
  </r>
  <r>
    <s v="MORAVIAN CHURCHES"/>
    <x v="8"/>
    <x v="0"/>
    <x v="1"/>
    <s v="Moravian churches "/>
    <n v="1.2820109028595052E-4"/>
    <n v="71"/>
    <n v="1.113045832110838E-4"/>
    <n v="70"/>
    <n v="-1.6896507074866724E-5"/>
    <n v="-0.13179690622895118"/>
    <n v="1"/>
  </r>
  <r>
    <s v="NATIONAL BAPTIST CONVEN. OF AMERICA"/>
    <x v="3"/>
    <x v="1"/>
    <x v="3"/>
    <s v="National Baptist Convention of America "/>
    <n v="1.7965896735574384E-4"/>
    <n v="65"/>
    <n v="1.442507398415646E-4"/>
    <n v="70"/>
    <n v="-3.5408227514179246E-5"/>
    <n v="-0.19708577888053422"/>
    <n v="-5"/>
  </r>
  <r>
    <s v="NATIONAL BAPTIST CONVENTION, USA, INC"/>
    <x v="3"/>
    <x v="1"/>
    <x v="3"/>
    <s v="National Baptist Convention, USA, Inc "/>
    <n v="1.1888544012676382E-4"/>
    <n v="71"/>
    <n v="1.0462630821841878E-4"/>
    <n v="70"/>
    <n v="-1.4259131908345046E-5"/>
    <n v="-0.11994010278416752"/>
    <n v="1"/>
  </r>
  <r>
    <s v="REFORMED CHURCH IN AMERICA"/>
    <x v="8"/>
    <x v="0"/>
    <x v="1"/>
    <s v="Reformed Church in America "/>
    <n v="7.452520127349373E-5"/>
    <n v="71"/>
    <n v="7.7913208247758662E-5"/>
    <n v="70"/>
    <n v="3.3880069742649313E-6"/>
    <n v="4.5461225415971321E-2"/>
    <n v="1"/>
  </r>
  <r>
    <s v="REORGANIZED CHURCH-LATTER DAY SAINTS"/>
    <x v="7"/>
    <x v="1"/>
    <x v="3"/>
    <s v="Reorganized Church of Latter Day Saints "/>
    <n v="1.2065984968089462E-4"/>
    <n v="71"/>
    <n v="1.1308545654246114E-4"/>
    <n v="70"/>
    <n v="-7.5743931384334888E-6"/>
    <n v="-6.2774760274152935E-2"/>
    <n v="1"/>
  </r>
  <r>
    <s v="SALVATION ARMY"/>
    <x v="8"/>
    <x v="1"/>
    <x v="3"/>
    <s v="Salvation Army "/>
    <n v="9.8479730254259586E-5"/>
    <n v="71"/>
    <n v="7.9248863246291667E-5"/>
    <n v="70"/>
    <n v="-1.9230867007967919E-5"/>
    <n v="-0.19527741351765246"/>
    <n v="1"/>
  </r>
  <r>
    <s v="ADVENTIST CHURCHES"/>
    <x v="8"/>
    <x v="1"/>
    <x v="3"/>
    <s v="Adventist churches "/>
    <n v="3.6375395859681464E-5"/>
    <n v="83"/>
    <n v="3.2500938297636471E-5"/>
    <n v="84"/>
    <n v="-3.8744575620449926E-6"/>
    <n v="-0.10651313808352107"/>
    <n v="-1"/>
  </r>
  <r>
    <s v="ASBURY BIBLE CHURCHES"/>
    <x v="8"/>
    <x v="1"/>
    <x v="3"/>
    <s v="Asbury Bible churches "/>
    <n v="8.4284453821213147E-6"/>
    <n v="83"/>
    <n v="5.3426199941320226E-6"/>
    <n v="84"/>
    <n v="-3.0858253879892922E-6"/>
    <n v="-0.36612035174779001"/>
    <n v="-1"/>
  </r>
  <r>
    <s v="ASSOCIATED GOSPEL CHURCHES"/>
    <x v="8"/>
    <x v="1"/>
    <x v="3"/>
    <s v="Associated Gospel Churches "/>
    <n v="1.9962107483971538E-5"/>
    <n v="83"/>
    <n v="1.9144388312306414E-5"/>
    <n v="84"/>
    <n v="-8.1771917166512415E-7"/>
    <n v="-4.0963569218415798E-2"/>
    <n v="-1"/>
  </r>
  <r>
    <s v="BAHA'I FAITH"/>
    <x v="22"/>
    <x v="0"/>
    <x v="6"/>
    <s v="Baha'i faith "/>
    <n v="2.2623721815167743E-5"/>
    <n v="83"/>
    <n v="4.9864453278565543E-5"/>
    <n v="84"/>
    <n v="2.72407314633978E-5"/>
    <n v="1.2040782540534356"/>
    <n v="-1"/>
  </r>
  <r>
    <s v="CHURCHES-CHRIST IN CHRISTIAN UNION"/>
    <x v="8"/>
    <x v="0"/>
    <x v="1"/>
    <s v="Churches of Christ in Christian Union "/>
    <n v="2.6704863789668587E-4"/>
    <n v="59"/>
    <n v="8.9043666568867039E-7"/>
    <n v="84"/>
    <n v="-2.6615820123099721E-4"/>
    <n v="-0.9966656386166135"/>
    <n v="-25"/>
  </r>
  <r>
    <s v="CUMBERLAND PRESBYTERIAN CHURCH"/>
    <x v="11"/>
    <x v="0"/>
    <x v="1"/>
    <s v="Cumberland Presbyterian Church "/>
    <n v="3.6818998248214164E-5"/>
    <n v="83"/>
    <n v="4.0514868288834501E-5"/>
    <n v="84"/>
    <n v="3.6958700406203367E-6"/>
    <n v="0.10037942954625599"/>
    <n v="-1"/>
  </r>
  <r>
    <s v="EASTERN RELIGIONS"/>
    <x v="12"/>
    <x v="0"/>
    <x v="6"/>
    <s v="Eastern religions "/>
    <n v="2.0405709872504239E-5"/>
    <n v="83"/>
    <n v="2.9384409967726124E-5"/>
    <n v="84"/>
    <n v="8.9787000952218847E-6"/>
    <n v="0.44000920092078111"/>
    <n v="-1"/>
  </r>
  <r>
    <s v="EUROPEAN-FREE CHURCHES"/>
    <x v="8"/>
    <x v="0"/>
    <x v="1"/>
    <s v="European-Free churches "/>
    <n v="3.1052167197289059E-6"/>
    <n v="83"/>
    <n v="4.452183328443352E-7"/>
    <n v="84"/>
    <n v="-2.6599983868845707E-6"/>
    <n v="-0.85662246051438107"/>
    <n v="-1"/>
  </r>
  <r>
    <s v="FUNDAMENTALIST CHURCHES"/>
    <x v="8"/>
    <x v="1"/>
    <x v="3"/>
    <s v="Fundamentalist churches "/>
    <n v="8.4284453821213147E-6"/>
    <n v="83"/>
    <n v="8.459148324042369E-6"/>
    <n v="84"/>
    <n v="3.0702941921054261E-8"/>
    <n v="3.6427763993324693E-3"/>
    <n v="-1"/>
  </r>
  <r>
    <s v="HOLINESS CHURCHES"/>
    <x v="8"/>
    <x v="1"/>
    <x v="3"/>
    <s v="Holiness churches "/>
    <n v="4.1255022133541179E-5"/>
    <n v="83"/>
    <n v="4.1850523287367506E-5"/>
    <n v="84"/>
    <n v="5.9550115382632713E-7"/>
    <n v="1.4434634210077723E-2"/>
    <n v="-1"/>
  </r>
  <r>
    <s v="IGLESIA NI CHRISTO"/>
    <x v="8"/>
    <x v="1"/>
    <x v="3"/>
    <s v="Iglesia Ni Christo "/>
    <n v="2.084931226103694E-5"/>
    <n v="83"/>
    <n v="2.9384409967726124E-5"/>
    <n v="84"/>
    <n v="8.5350977066891839E-6"/>
    <n v="0.40937070728416874"/>
    <n v="-1"/>
  </r>
  <r>
    <s v="INDEPENDENT CHURCHES AFFILIATED"/>
    <x v="8"/>
    <x v="0"/>
    <x v="1"/>
    <s v="Independent Churches Affiliated "/>
    <n v="3.8149805413812267E-5"/>
    <n v="83"/>
    <n v="3.2055719964792134E-5"/>
    <n v="84"/>
    <n v="-6.094085449020133E-6"/>
    <n v="-0.15974093138660542"/>
    <n v="-1"/>
  </r>
  <r>
    <s v="INDEPEND. FUNDAMENTAL BIBLE CHURCHES"/>
    <x v="8"/>
    <x v="1"/>
    <x v="3"/>
    <s v="Independent fundamental Bible churches "/>
    <n v="9.3600103980399877E-5"/>
    <n v="71"/>
    <n v="4.3186178285900511E-5"/>
    <n v="84"/>
    <n v="-5.0413925694499366E-5"/>
    <n v="-0.53860971890646814"/>
    <n v="-13"/>
  </r>
  <r>
    <s v="NEW AGE CHURCHES"/>
    <x v="21"/>
    <x v="0"/>
    <x v="6"/>
    <s v="New Age churches "/>
    <n v="7.541240605055914E-6"/>
    <n v="83"/>
    <n v="4.4521833284433523E-6"/>
    <n v="84"/>
    <n v="-3.0890572766125618E-6"/>
    <n v="-0.40962189623568684"/>
    <n v="-1"/>
  </r>
  <r>
    <s v="OPEN BIBLE STANDARD CHURCHES, INC"/>
    <x v="8"/>
    <x v="1"/>
    <x v="3"/>
    <s v="Open Bible Standard Churches, Inc "/>
    <n v="3.3713781528485259E-5"/>
    <n v="83"/>
    <n v="2.9829628300570458E-5"/>
    <n v="84"/>
    <n v="-3.8841532279148014E-6"/>
    <n v="-0.11520965764795695"/>
    <n v="-1"/>
  </r>
  <r>
    <s v="PLYMOUTH BRETHREN"/>
    <x v="8"/>
    <x v="0"/>
    <x v="1"/>
    <s v="Plymouth Brethren "/>
    <n v="1.2420866878915623E-5"/>
    <n v="83"/>
    <n v="1.202089498679705E-5"/>
    <n v="84"/>
    <n v="-3.9997189211857327E-7"/>
    <n v="-3.2201608472072436E-2"/>
    <n v="-1"/>
  </r>
  <r>
    <s v="PROGRESSIVE NATIONAL BAPTIST CONVEN"/>
    <x v="3"/>
    <x v="1"/>
    <x v="3"/>
    <s v="Progressive National Baptist Convention, Inc "/>
    <n v="2.7946950477560152E-5"/>
    <n v="83"/>
    <n v="2.7603536636348781E-5"/>
    <n v="84"/>
    <n v="-3.4341384121137081E-7"/>
    <n v="-1.2288061321292032E-2"/>
    <n v="-1"/>
  </r>
  <r>
    <s v="RESTORATIONAL CHURCHES"/>
    <x v="8"/>
    <x v="1"/>
    <x v="3"/>
    <s v="Restorationist churches "/>
    <n v="8.8720477706540166E-7"/>
    <n v="83"/>
    <n v="2.2260916642216761E-6"/>
    <n v="84"/>
    <n v="1.3388868871562746E-6"/>
    <n v="1.5091069409983311"/>
    <n v="-1"/>
  </r>
  <r>
    <s v="SCHWENKFELDER CHURCHES"/>
    <x v="8"/>
    <x v="0"/>
    <x v="1"/>
    <s v="Schwenkfelder churches "/>
    <n v="4.4360238853270078E-6"/>
    <n v="83"/>
    <n v="5.7878383269763573E-6"/>
    <n v="84"/>
    <n v="1.3518144416493495E-6"/>
    <n v="0.30473560931913213"/>
    <n v="-1"/>
  </r>
  <r>
    <s v="TIOGA RIVER CHRISTIAN CONFERENCE"/>
    <x v="8"/>
    <x v="0"/>
    <x v="1"/>
    <s v="Tioga River Christian Conference "/>
    <n v="1.7744095541308033E-6"/>
    <n v="83"/>
    <n v="2.2260916642216761E-6"/>
    <n v="84"/>
    <n v="4.5168211009087283E-7"/>
    <n v="0.25455347049916549"/>
    <n v="-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31" firstHeaderRow="0" firstDataRow="1" firstDataCol="1"/>
  <pivotFields count="12">
    <pivotField showAll="0"/>
    <pivotField axis="axisRow" showAll="0">
      <items count="25">
        <item x="10"/>
        <item sd="0" x="22"/>
        <item sd="0" x="3"/>
        <item x="2"/>
        <item sd="0" x="18"/>
        <item sd="0" x="8"/>
        <item sd="0" x="12"/>
        <item sd="0" x="16"/>
        <item sd="0" x="14"/>
        <item sd="0" x="13"/>
        <item sd="0" x="7"/>
        <item sd="0" x="6"/>
        <item sd="0" x="5"/>
        <item sd="0" x="20"/>
        <item sd="0" x="21"/>
        <item x="0"/>
        <item sd="0" x="15"/>
        <item sd="0" x="9"/>
        <item sd="0" x="11"/>
        <item sd="0" m="1" x="23"/>
        <item x="4"/>
        <item sd="0" x="19"/>
        <item sd="0" x="17"/>
        <item sd="0" x="1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10">
        <item sd="0" x="5"/>
        <item sd="0" x="2"/>
        <item x="3"/>
        <item x="1"/>
        <item sd="0" x="0"/>
        <item x="6"/>
        <item m="1" x="8"/>
        <item sd="0" x="4"/>
        <item m="1" x="7"/>
        <item t="default"/>
      </items>
    </pivotField>
    <pivotField showAll="0"/>
    <pivotField dataField="1" numFmtId="10" showAll="0"/>
    <pivotField showAll="0"/>
    <pivotField dataField="1" numFmtId="10" showAll="0"/>
    <pivotField showAll="0"/>
    <pivotField numFmtId="10" showAll="0" defaultSubtotal="0"/>
    <pivotField numFmtId="10" showAll="0"/>
    <pivotField showAll="0"/>
  </pivotFields>
  <rowFields count="3">
    <field x="3"/>
    <field x="1"/>
    <field x="2"/>
  </rowFields>
  <rowItems count="28">
    <i>
      <x/>
    </i>
    <i>
      <x v="1"/>
    </i>
    <i>
      <x v="2"/>
    </i>
    <i r="1">
      <x v="2"/>
    </i>
    <i r="1">
      <x v="5"/>
    </i>
    <i r="1">
      <x v="10"/>
    </i>
    <i r="1">
      <x v="17"/>
    </i>
    <i>
      <x v="3"/>
    </i>
    <i r="1">
      <x v="4"/>
    </i>
    <i r="1">
      <x v="5"/>
    </i>
    <i r="1">
      <x v="11"/>
    </i>
    <i r="1">
      <x v="12"/>
    </i>
    <i r="1">
      <x v="18"/>
    </i>
    <i r="1">
      <x v="23"/>
    </i>
    <i>
      <x v="4"/>
    </i>
    <i>
      <x v="5"/>
    </i>
    <i r="1">
      <x v="1"/>
    </i>
    <i r="1">
      <x v="6"/>
    </i>
    <i r="1">
      <x v="7"/>
    </i>
    <i r="1">
      <x v="8"/>
    </i>
    <i r="1">
      <x v="9"/>
    </i>
    <i r="1">
      <x v="13"/>
    </i>
    <i r="1">
      <x v="14"/>
    </i>
    <i r="1">
      <x v="16"/>
    </i>
    <i r="1">
      <x v="21"/>
    </i>
    <i r="1">
      <x v="22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2012 Percent" fld="7" baseField="0" baseItem="0"/>
    <dataField name="Sum of 2009 Percent" fld="5" baseField="0" baseItem="0"/>
  </dataFields>
  <formats count="3">
    <format dxfId="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">
      <pivotArea collapsedLevelsAreSubtotals="1" fieldPosition="0">
        <references count="1">
          <reference field="3" count="0"/>
        </references>
      </pivotArea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9"/>
  <sheetViews>
    <sheetView tabSelected="1" topLeftCell="A28" workbookViewId="0"/>
  </sheetViews>
  <sheetFormatPr defaultRowHeight="12.75" x14ac:dyDescent="0.2"/>
  <cols>
    <col min="2" max="4" width="11.85546875" bestFit="1" customWidth="1"/>
    <col min="5" max="6" width="13.85546875" bestFit="1" customWidth="1"/>
    <col min="7" max="7" width="17" bestFit="1" customWidth="1"/>
    <col min="8" max="8" width="19.7109375" bestFit="1" customWidth="1"/>
  </cols>
  <sheetData>
    <row r="2" spans="2:6" x14ac:dyDescent="0.2">
      <c r="B2" s="9"/>
    </row>
    <row r="10" spans="2:6" ht="13.5" thickBot="1" x14ac:dyDescent="0.25"/>
    <row r="11" spans="2:6" x14ac:dyDescent="0.2">
      <c r="B11" s="109" t="s">
        <v>809</v>
      </c>
      <c r="C11" s="110"/>
      <c r="D11" s="110"/>
      <c r="E11" s="110"/>
      <c r="F11" s="111"/>
    </row>
    <row r="12" spans="2:6" ht="30" x14ac:dyDescent="0.25">
      <c r="B12" s="87" t="s">
        <v>60</v>
      </c>
      <c r="C12" s="74" t="s">
        <v>811</v>
      </c>
      <c r="D12" s="74" t="s">
        <v>812</v>
      </c>
      <c r="E12" s="74" t="s">
        <v>813</v>
      </c>
      <c r="F12" s="88" t="s">
        <v>814</v>
      </c>
    </row>
    <row r="13" spans="2:6" x14ac:dyDescent="0.2">
      <c r="B13" s="89" t="s">
        <v>233</v>
      </c>
      <c r="C13" s="85">
        <v>0.17389471209733898</v>
      </c>
      <c r="D13" s="85">
        <v>0.62739783152627193</v>
      </c>
      <c r="E13" s="85">
        <v>0.19318174256777465</v>
      </c>
      <c r="F13" s="90">
        <v>0.6574453551912568</v>
      </c>
    </row>
    <row r="14" spans="2:6" x14ac:dyDescent="0.2">
      <c r="B14" s="89" t="s">
        <v>828</v>
      </c>
      <c r="C14" s="85">
        <v>0.31934798665591613</v>
      </c>
      <c r="D14" s="85">
        <v>0.26772310258548793</v>
      </c>
      <c r="E14" s="85">
        <v>0.29055335405547955</v>
      </c>
      <c r="F14" s="90">
        <v>0.22677595628415301</v>
      </c>
    </row>
    <row r="15" spans="2:6" x14ac:dyDescent="0.2">
      <c r="B15" s="89" t="s">
        <v>53</v>
      </c>
      <c r="C15" s="85">
        <v>0.19503278810412233</v>
      </c>
      <c r="D15" s="85">
        <v>7.3394495412844041E-2</v>
      </c>
      <c r="E15" s="85">
        <v>0.20212565392537099</v>
      </c>
      <c r="F15" s="90">
        <v>9.3579234972677602E-2</v>
      </c>
    </row>
    <row r="16" spans="2:6" x14ac:dyDescent="0.2">
      <c r="B16" s="89" t="s">
        <v>73</v>
      </c>
      <c r="C16" s="85">
        <v>1.2938044752456381E-2</v>
      </c>
      <c r="D16" s="85">
        <v>3.1484570475396163E-2</v>
      </c>
      <c r="E16" s="85">
        <v>1.2363198568406373E-2</v>
      </c>
      <c r="F16" s="90">
        <v>2.2199453551912569E-2</v>
      </c>
    </row>
    <row r="17" spans="2:6" x14ac:dyDescent="0.2">
      <c r="B17" s="89" t="s">
        <v>236</v>
      </c>
      <c r="C17" s="85">
        <v>0.22498485144622496</v>
      </c>
      <c r="D17" s="86">
        <v>0</v>
      </c>
      <c r="E17" s="85">
        <v>0.22869300097459444</v>
      </c>
      <c r="F17" s="91">
        <v>0</v>
      </c>
    </row>
    <row r="18" spans="2:6" x14ac:dyDescent="0.2">
      <c r="B18" s="89" t="s">
        <v>235</v>
      </c>
      <c r="C18" s="85">
        <v>6.7111766274622245E-2</v>
      </c>
      <c r="D18" s="86">
        <v>0</v>
      </c>
      <c r="E18" s="85">
        <v>6.8106274711425552E-2</v>
      </c>
      <c r="F18" s="91">
        <v>0</v>
      </c>
    </row>
    <row r="19" spans="2:6" ht="13.5" thickBot="1" x14ac:dyDescent="0.25">
      <c r="B19" s="92" t="s">
        <v>67</v>
      </c>
      <c r="C19" s="93">
        <v>6.6898506693189802E-3</v>
      </c>
      <c r="D19" s="94">
        <v>0</v>
      </c>
      <c r="E19" s="93">
        <v>4.9767751969483701E-3</v>
      </c>
      <c r="F19" s="95">
        <v>0</v>
      </c>
    </row>
    <row r="41" spans="2:6" ht="13.5" thickBot="1" x14ac:dyDescent="0.25"/>
    <row r="42" spans="2:6" x14ac:dyDescent="0.2">
      <c r="B42" s="109" t="s">
        <v>810</v>
      </c>
      <c r="C42" s="110"/>
      <c r="D42" s="110"/>
      <c r="E42" s="110"/>
      <c r="F42" s="111"/>
    </row>
    <row r="43" spans="2:6" ht="30" x14ac:dyDescent="0.25">
      <c r="B43" s="87" t="s">
        <v>60</v>
      </c>
      <c r="C43" s="74" t="s">
        <v>811</v>
      </c>
      <c r="D43" s="74" t="s">
        <v>812</v>
      </c>
      <c r="E43" s="74" t="s">
        <v>813</v>
      </c>
      <c r="F43" s="88" t="s">
        <v>814</v>
      </c>
    </row>
    <row r="44" spans="2:6" x14ac:dyDescent="0.2">
      <c r="B44" s="89" t="s">
        <v>67</v>
      </c>
      <c r="C44" s="85">
        <v>5.4999999999999997E-3</v>
      </c>
      <c r="D44" s="85">
        <v>0</v>
      </c>
      <c r="E44" s="85">
        <v>3.8999999999999998E-3</v>
      </c>
      <c r="F44" s="90">
        <v>0</v>
      </c>
    </row>
    <row r="45" spans="2:6" x14ac:dyDescent="0.2">
      <c r="B45" s="89" t="s">
        <v>144</v>
      </c>
      <c r="C45" s="85">
        <v>1.1999999999999999E-3</v>
      </c>
      <c r="D45" s="85">
        <v>0</v>
      </c>
      <c r="E45" s="85">
        <v>1E-3</v>
      </c>
      <c r="F45" s="90">
        <v>0</v>
      </c>
    </row>
    <row r="46" spans="2:6" x14ac:dyDescent="0.2">
      <c r="B46" s="89" t="s">
        <v>58</v>
      </c>
      <c r="C46" s="85">
        <v>6.9999999999999999E-4</v>
      </c>
      <c r="D46" s="85">
        <v>2.0850708924103419E-4</v>
      </c>
      <c r="E46" s="85">
        <v>5.0000000000000001E-4</v>
      </c>
      <c r="F46" s="90">
        <v>0</v>
      </c>
    </row>
    <row r="47" spans="2:6" x14ac:dyDescent="0.2">
      <c r="B47" s="89" t="s">
        <v>77</v>
      </c>
      <c r="C47" s="85">
        <v>3.8E-3</v>
      </c>
      <c r="D47" s="85">
        <v>8.3402835696413675E-4</v>
      </c>
      <c r="E47" s="85">
        <v>3.3999999999999998E-3</v>
      </c>
      <c r="F47" s="90">
        <v>3.4153005464480874E-4</v>
      </c>
    </row>
    <row r="48" spans="2:6" x14ac:dyDescent="0.2">
      <c r="B48" s="89" t="s">
        <v>57</v>
      </c>
      <c r="C48" s="85">
        <v>2.3999999999999998E-3</v>
      </c>
      <c r="D48" s="86">
        <v>2.9190992493744786E-3</v>
      </c>
      <c r="E48" s="85">
        <v>2.2000000000000001E-3</v>
      </c>
      <c r="F48" s="91">
        <v>3.756830601092896E-3</v>
      </c>
    </row>
    <row r="49" spans="2:6" ht="13.5" thickBot="1" x14ac:dyDescent="0.25">
      <c r="B49" s="92" t="s">
        <v>56</v>
      </c>
      <c r="C49" s="93">
        <v>3.3E-3</v>
      </c>
      <c r="D49" s="94">
        <v>1.0842368640533779E-2</v>
      </c>
      <c r="E49" s="93">
        <v>3.0999999999999999E-3</v>
      </c>
      <c r="F49" s="95">
        <v>8.1967213114754103E-3</v>
      </c>
    </row>
  </sheetData>
  <mergeCells count="2">
    <mergeCell ref="B11:F11"/>
    <mergeCell ref="B42:F4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3"/>
  <sheetViews>
    <sheetView workbookViewId="0"/>
  </sheetViews>
  <sheetFormatPr defaultRowHeight="12.75" x14ac:dyDescent="0.2"/>
  <cols>
    <col min="1" max="1" width="9.140625" style="45"/>
    <col min="2" max="2" width="15.28515625" style="45" bestFit="1" customWidth="1"/>
    <col min="3" max="9" width="9.140625" style="45"/>
    <col min="10" max="10" width="51.5703125" style="45" bestFit="1" customWidth="1"/>
    <col min="11" max="11" width="2.7109375" style="45" customWidth="1"/>
    <col min="12" max="16384" width="9.140625" style="45"/>
  </cols>
  <sheetData>
    <row r="1" spans="2:16" x14ac:dyDescent="0.2">
      <c r="B1" s="112" t="s">
        <v>805</v>
      </c>
      <c r="C1" s="112"/>
      <c r="D1" s="112"/>
      <c r="E1" s="112"/>
      <c r="F1" s="112"/>
      <c r="G1" s="112"/>
      <c r="H1" s="112"/>
      <c r="I1" s="112"/>
    </row>
    <row r="2" spans="2:16" ht="20.25" x14ac:dyDescent="0.3">
      <c r="B2" s="113" t="s">
        <v>796</v>
      </c>
      <c r="C2" s="113"/>
      <c r="D2" s="113"/>
      <c r="E2" s="113"/>
      <c r="F2" s="113"/>
      <c r="G2" s="113"/>
      <c r="H2" s="113"/>
      <c r="I2" s="113"/>
      <c r="L2" s="101" t="s">
        <v>826</v>
      </c>
      <c r="M2" s="100"/>
      <c r="N2" s="100"/>
      <c r="O2" s="100"/>
      <c r="P2" s="100"/>
    </row>
    <row r="3" spans="2:16" x14ac:dyDescent="0.2">
      <c r="B3" s="99" t="s">
        <v>797</v>
      </c>
      <c r="C3" s="99"/>
      <c r="D3" s="99"/>
      <c r="E3" s="99"/>
      <c r="F3" s="99"/>
      <c r="G3" s="99"/>
      <c r="H3" s="99"/>
      <c r="I3" s="99"/>
      <c r="L3" s="102" t="s">
        <v>794</v>
      </c>
    </row>
    <row r="4" spans="2:16" x14ac:dyDescent="0.2">
      <c r="B4" s="99" t="s">
        <v>799</v>
      </c>
      <c r="C4" s="99"/>
      <c r="D4" s="99"/>
      <c r="E4" s="99"/>
      <c r="F4" s="99"/>
      <c r="G4" s="99"/>
      <c r="H4" s="99"/>
      <c r="I4" s="99"/>
      <c r="L4" s="103" t="s">
        <v>830</v>
      </c>
    </row>
    <row r="5" spans="2:16" x14ac:dyDescent="0.2">
      <c r="B5" s="99" t="s">
        <v>803</v>
      </c>
      <c r="C5" s="99"/>
      <c r="D5" s="99"/>
      <c r="E5" s="99"/>
      <c r="F5" s="99"/>
      <c r="G5" s="99"/>
      <c r="H5" s="99"/>
      <c r="I5" s="99"/>
      <c r="L5" s="103"/>
      <c r="M5" s="45" t="s">
        <v>675</v>
      </c>
      <c r="N5" s="57">
        <v>6.255212677231026E-3</v>
      </c>
      <c r="O5" s="57">
        <v>3.4153005464480874E-4</v>
      </c>
    </row>
    <row r="6" spans="2:16" x14ac:dyDescent="0.2">
      <c r="B6" s="48" t="s">
        <v>801</v>
      </c>
      <c r="C6" s="48"/>
      <c r="D6" s="48"/>
      <c r="E6" s="48"/>
      <c r="F6" s="48"/>
      <c r="G6" s="48"/>
      <c r="H6" s="48"/>
      <c r="I6" s="48"/>
      <c r="L6" s="103"/>
      <c r="M6" s="45" t="s">
        <v>536</v>
      </c>
      <c r="N6" s="57">
        <v>3.5446205170975814E-3</v>
      </c>
      <c r="O6" s="57">
        <v>2.0491803278688526E-3</v>
      </c>
    </row>
    <row r="7" spans="2:16" x14ac:dyDescent="0.2">
      <c r="B7" s="48" t="s">
        <v>802</v>
      </c>
      <c r="C7" s="48"/>
      <c r="D7" s="48"/>
      <c r="E7" s="48"/>
      <c r="F7" s="48"/>
      <c r="G7" s="48"/>
      <c r="H7" s="48"/>
      <c r="I7" s="48"/>
      <c r="L7" s="104" t="s">
        <v>786</v>
      </c>
    </row>
    <row r="8" spans="2:16" x14ac:dyDescent="0.2">
      <c r="B8" s="48" t="s">
        <v>800</v>
      </c>
      <c r="C8" s="48"/>
      <c r="D8" s="48"/>
      <c r="E8" s="48"/>
      <c r="F8" s="48"/>
      <c r="G8" s="48"/>
      <c r="H8" s="48"/>
      <c r="I8" s="48"/>
      <c r="L8" s="103"/>
      <c r="M8" s="48" t="s">
        <v>785</v>
      </c>
    </row>
    <row r="9" spans="2:16" x14ac:dyDescent="0.2">
      <c r="B9" s="99" t="s">
        <v>827</v>
      </c>
      <c r="C9" s="99"/>
      <c r="D9" s="99"/>
      <c r="E9" s="99"/>
      <c r="F9" s="99"/>
      <c r="G9" s="99"/>
      <c r="H9" s="99"/>
      <c r="I9" s="99"/>
      <c r="L9" s="103"/>
      <c r="M9" s="48" t="s">
        <v>784</v>
      </c>
    </row>
    <row r="10" spans="2:16" x14ac:dyDescent="0.2">
      <c r="L10" s="103"/>
      <c r="M10" s="48" t="s">
        <v>795</v>
      </c>
    </row>
    <row r="11" spans="2:16" ht="30.75" x14ac:dyDescent="0.3">
      <c r="B11" s="73" t="s">
        <v>604</v>
      </c>
      <c r="C11" s="74" t="s">
        <v>350</v>
      </c>
      <c r="D11" s="75" t="s">
        <v>345</v>
      </c>
      <c r="E11" s="74" t="s">
        <v>351</v>
      </c>
      <c r="F11" s="75" t="s">
        <v>346</v>
      </c>
      <c r="G11" s="75" t="s">
        <v>780</v>
      </c>
      <c r="H11" s="75" t="s">
        <v>349</v>
      </c>
      <c r="I11" s="75" t="s">
        <v>348</v>
      </c>
      <c r="J11" s="96" t="s">
        <v>825</v>
      </c>
      <c r="L11" s="104" t="s">
        <v>787</v>
      </c>
    </row>
    <row r="12" spans="2:16" x14ac:dyDescent="0.2">
      <c r="B12" s="58" t="s">
        <v>74</v>
      </c>
      <c r="C12" s="59">
        <v>1</v>
      </c>
      <c r="D12" s="58"/>
      <c r="E12" s="59">
        <v>1</v>
      </c>
      <c r="F12" s="58"/>
      <c r="G12" s="60">
        <v>0</v>
      </c>
      <c r="H12" s="60">
        <v>0</v>
      </c>
      <c r="I12" s="58"/>
      <c r="J12" s="108"/>
      <c r="L12" s="103"/>
      <c r="M12" s="48" t="s">
        <v>790</v>
      </c>
    </row>
    <row r="13" spans="2:16" ht="15" x14ac:dyDescent="0.25">
      <c r="B13" s="61" t="s">
        <v>233</v>
      </c>
      <c r="C13" s="59">
        <v>0.6574453551912568</v>
      </c>
      <c r="D13" s="58">
        <v>1</v>
      </c>
      <c r="E13" s="59">
        <v>0.62739783152627193</v>
      </c>
      <c r="F13" s="58">
        <v>1</v>
      </c>
      <c r="G13" s="62">
        <v>-3.0047523664984865E-2</v>
      </c>
      <c r="H13" s="60">
        <v>-4.5703454177182176E-2</v>
      </c>
      <c r="I13" s="58">
        <v>0</v>
      </c>
      <c r="J13" s="96"/>
      <c r="L13" s="103"/>
      <c r="N13" s="48" t="s">
        <v>789</v>
      </c>
    </row>
    <row r="14" spans="2:16" ht="13.5" customHeight="1" x14ac:dyDescent="0.25">
      <c r="B14" s="61" t="s">
        <v>828</v>
      </c>
      <c r="C14" s="59">
        <v>0.22677595628415301</v>
      </c>
      <c r="D14" s="58">
        <v>2</v>
      </c>
      <c r="E14" s="59">
        <v>0.26772310258548793</v>
      </c>
      <c r="F14" s="58">
        <v>2</v>
      </c>
      <c r="G14" s="63">
        <v>4.0947146301334919E-2</v>
      </c>
      <c r="H14" s="60">
        <v>0.18056211501552508</v>
      </c>
      <c r="I14" s="58">
        <v>0</v>
      </c>
      <c r="J14" s="108" t="s">
        <v>820</v>
      </c>
      <c r="L14" s="103"/>
      <c r="N14" s="48" t="s">
        <v>788</v>
      </c>
    </row>
    <row r="15" spans="2:16" ht="13.5" customHeight="1" x14ac:dyDescent="0.25">
      <c r="B15" s="61" t="s">
        <v>53</v>
      </c>
      <c r="C15" s="59">
        <v>9.3579234972677602E-2</v>
      </c>
      <c r="D15" s="58">
        <v>3</v>
      </c>
      <c r="E15" s="59">
        <v>7.3394495412844041E-2</v>
      </c>
      <c r="F15" s="58">
        <v>3</v>
      </c>
      <c r="G15" s="62">
        <v>-2.0184739559833562E-2</v>
      </c>
      <c r="H15" s="64">
        <v>-0.21569677894595862</v>
      </c>
      <c r="I15" s="58">
        <v>0</v>
      </c>
      <c r="J15" s="108"/>
      <c r="L15" s="103"/>
      <c r="M15" s="48" t="s">
        <v>791</v>
      </c>
      <c r="N15" s="48"/>
    </row>
    <row r="16" spans="2:16" ht="13.5" customHeight="1" x14ac:dyDescent="0.25">
      <c r="B16" s="61" t="s">
        <v>234</v>
      </c>
      <c r="C16" s="59">
        <v>2.2199453551912569E-2</v>
      </c>
      <c r="D16" s="58">
        <v>4</v>
      </c>
      <c r="E16" s="59">
        <v>3.1484570475396163E-2</v>
      </c>
      <c r="F16" s="58">
        <v>4</v>
      </c>
      <c r="G16" s="60">
        <v>9.2851169234835947E-3</v>
      </c>
      <c r="H16" s="65">
        <v>0.41825880541476868</v>
      </c>
      <c r="I16" s="58">
        <v>0</v>
      </c>
      <c r="J16" s="108"/>
      <c r="L16" s="104" t="s">
        <v>829</v>
      </c>
      <c r="N16" s="48"/>
    </row>
    <row r="17" spans="2:16" ht="13.5" customHeight="1" x14ac:dyDescent="0.2">
      <c r="B17" s="58" t="s">
        <v>773</v>
      </c>
      <c r="C17" s="59">
        <v>0.27663934426229508</v>
      </c>
      <c r="D17" s="58">
        <v>1</v>
      </c>
      <c r="E17" s="59">
        <v>0.27272727272727271</v>
      </c>
      <c r="F17" s="58">
        <v>1</v>
      </c>
      <c r="G17" s="60">
        <v>-3.9120715350223767E-3</v>
      </c>
      <c r="H17" s="60">
        <v>-1.414141414141422E-2</v>
      </c>
      <c r="I17" s="58">
        <v>0</v>
      </c>
      <c r="J17" s="108"/>
      <c r="L17" s="103"/>
      <c r="M17" s="48" t="s">
        <v>793</v>
      </c>
      <c r="N17" s="48"/>
    </row>
    <row r="18" spans="2:16" ht="13.5" customHeight="1" x14ac:dyDescent="0.25">
      <c r="B18" s="58" t="s">
        <v>774</v>
      </c>
      <c r="C18" s="59">
        <v>0.18545081967213115</v>
      </c>
      <c r="D18" s="58">
        <v>2</v>
      </c>
      <c r="E18" s="59">
        <v>0.15992493744787323</v>
      </c>
      <c r="F18" s="58">
        <v>2</v>
      </c>
      <c r="G18" s="62">
        <v>-2.5525882224257918E-2</v>
      </c>
      <c r="H18" s="60">
        <v>-0.13764232624793218</v>
      </c>
      <c r="I18" s="58">
        <v>0</v>
      </c>
      <c r="J18" s="108" t="s">
        <v>804</v>
      </c>
      <c r="L18" s="103"/>
      <c r="M18" s="107" t="s">
        <v>792</v>
      </c>
      <c r="N18" s="106"/>
      <c r="O18" s="106"/>
      <c r="P18" s="106"/>
    </row>
    <row r="19" spans="2:16" ht="13.5" customHeight="1" x14ac:dyDescent="0.2">
      <c r="B19" s="58" t="s">
        <v>779</v>
      </c>
      <c r="C19" s="59">
        <v>0.12021857923497267</v>
      </c>
      <c r="D19" s="58">
        <v>3</v>
      </c>
      <c r="E19" s="59">
        <v>0.11175979983319433</v>
      </c>
      <c r="F19" s="58">
        <v>3</v>
      </c>
      <c r="G19" s="66">
        <v>-8.4587794017783463E-3</v>
      </c>
      <c r="H19" s="60">
        <v>-7.0361665023883524E-2</v>
      </c>
      <c r="I19" s="58">
        <v>0</v>
      </c>
      <c r="J19" s="108"/>
      <c r="L19" s="105"/>
      <c r="M19" s="107" t="s">
        <v>798</v>
      </c>
      <c r="N19" s="107"/>
      <c r="O19" s="106"/>
      <c r="P19" s="106"/>
    </row>
    <row r="20" spans="2:16" ht="13.5" customHeight="1" x14ac:dyDescent="0.25">
      <c r="B20" s="58" t="s">
        <v>53</v>
      </c>
      <c r="C20" s="59">
        <v>9.3579234972677602E-2</v>
      </c>
      <c r="D20" s="58">
        <v>4</v>
      </c>
      <c r="E20" s="59">
        <v>7.3394495412844041E-2</v>
      </c>
      <c r="F20" s="58">
        <v>4</v>
      </c>
      <c r="G20" s="62">
        <v>-2.0184739559833562E-2</v>
      </c>
      <c r="H20" s="64">
        <v>-0.21569677894595862</v>
      </c>
      <c r="I20" s="58">
        <v>0</v>
      </c>
      <c r="J20" s="108"/>
    </row>
    <row r="21" spans="2:16" ht="13.5" customHeight="1" x14ac:dyDescent="0.2">
      <c r="B21" s="58" t="s">
        <v>68</v>
      </c>
      <c r="C21" s="59">
        <v>7.4453551912568305E-2</v>
      </c>
      <c r="D21" s="58">
        <v>5</v>
      </c>
      <c r="E21" s="59">
        <v>6.6513761467889912E-2</v>
      </c>
      <c r="F21" s="58">
        <v>5</v>
      </c>
      <c r="G21" s="60">
        <v>-7.9397904446783935E-3</v>
      </c>
      <c r="H21" s="60">
        <v>-0.1066408551468731</v>
      </c>
      <c r="I21" s="58">
        <v>0</v>
      </c>
      <c r="J21" s="108"/>
    </row>
    <row r="22" spans="2:16" ht="13.5" customHeight="1" x14ac:dyDescent="0.25">
      <c r="B22" s="58" t="s">
        <v>63</v>
      </c>
      <c r="C22" s="59">
        <v>5.0887978142076504E-2</v>
      </c>
      <c r="D22" s="58">
        <v>6</v>
      </c>
      <c r="E22" s="59">
        <v>6.2969140950792327E-2</v>
      </c>
      <c r="F22" s="58">
        <v>6</v>
      </c>
      <c r="G22" s="67">
        <v>1.2081162808715823E-2</v>
      </c>
      <c r="H22" s="64">
        <v>0.23740701143570422</v>
      </c>
      <c r="I22" s="58">
        <v>0</v>
      </c>
      <c r="J22" s="108" t="s">
        <v>821</v>
      </c>
    </row>
    <row r="23" spans="2:16" ht="13.5" customHeight="1" x14ac:dyDescent="0.25">
      <c r="B23" s="58" t="s">
        <v>65</v>
      </c>
      <c r="C23" s="59">
        <v>3.7568306010928962E-2</v>
      </c>
      <c r="D23" s="58">
        <v>7</v>
      </c>
      <c r="E23" s="59">
        <v>5.5254378648874058E-2</v>
      </c>
      <c r="F23" s="58">
        <v>7</v>
      </c>
      <c r="G23" s="67">
        <v>1.7686072637945097E-2</v>
      </c>
      <c r="H23" s="65">
        <v>0.47077109712639309</v>
      </c>
      <c r="I23" s="58">
        <v>0</v>
      </c>
      <c r="J23" s="108" t="s">
        <v>822</v>
      </c>
    </row>
    <row r="24" spans="2:16" ht="13.5" customHeight="1" x14ac:dyDescent="0.2">
      <c r="B24" s="58" t="s">
        <v>66</v>
      </c>
      <c r="C24" s="59">
        <v>3.312841530054645E-2</v>
      </c>
      <c r="D24" s="58">
        <v>8</v>
      </c>
      <c r="E24" s="59">
        <v>3.5237698081734777E-2</v>
      </c>
      <c r="F24" s="58">
        <v>8</v>
      </c>
      <c r="G24" s="60">
        <v>2.1092827811883264E-3</v>
      </c>
      <c r="H24" s="60">
        <v>6.3669896735251738E-2</v>
      </c>
      <c r="I24" s="58">
        <v>0</v>
      </c>
      <c r="J24" s="108"/>
    </row>
    <row r="25" spans="2:16" ht="13.5" customHeight="1" x14ac:dyDescent="0.25">
      <c r="B25" s="58" t="s">
        <v>62</v>
      </c>
      <c r="C25" s="59">
        <v>2.5273224043715847E-2</v>
      </c>
      <c r="D25" s="58">
        <v>9</v>
      </c>
      <c r="E25" s="59">
        <v>3.5237698081734777E-2</v>
      </c>
      <c r="F25" s="58">
        <v>9</v>
      </c>
      <c r="G25" s="67">
        <v>9.9644740380189292E-3</v>
      </c>
      <c r="H25" s="65">
        <v>0.39426999977458682</v>
      </c>
      <c r="I25" s="58">
        <v>0</v>
      </c>
      <c r="J25" s="108" t="s">
        <v>823</v>
      </c>
    </row>
    <row r="26" spans="2:16" ht="13.5" customHeight="1" x14ac:dyDescent="0.2">
      <c r="B26" s="58" t="s">
        <v>778</v>
      </c>
      <c r="C26" s="59">
        <v>2.4590163934426229E-2</v>
      </c>
      <c r="D26" s="58">
        <v>10</v>
      </c>
      <c r="E26" s="59">
        <v>2.731442869057548E-2</v>
      </c>
      <c r="F26" s="58">
        <v>10</v>
      </c>
      <c r="G26" s="60">
        <v>2.7242647561492514E-3</v>
      </c>
      <c r="H26" s="60">
        <v>0.11078676675006956</v>
      </c>
      <c r="I26" s="58">
        <v>0</v>
      </c>
      <c r="J26" s="108"/>
    </row>
    <row r="27" spans="2:16" ht="13.5" customHeight="1" x14ac:dyDescent="0.2">
      <c r="B27" s="58" t="s">
        <v>781</v>
      </c>
      <c r="C27" s="59">
        <v>1.7759562841530054E-2</v>
      </c>
      <c r="D27" s="58">
        <v>11</v>
      </c>
      <c r="E27" s="59">
        <v>2.1267723102585488E-2</v>
      </c>
      <c r="F27" s="58">
        <v>11</v>
      </c>
      <c r="G27" s="60">
        <v>3.508160261055434E-3</v>
      </c>
      <c r="H27" s="60">
        <v>0.19753640854558291</v>
      </c>
      <c r="I27" s="58">
        <v>0</v>
      </c>
      <c r="J27" s="108"/>
    </row>
    <row r="28" spans="2:16" ht="13.5" customHeight="1" x14ac:dyDescent="0.2">
      <c r="B28" s="58" t="s">
        <v>783</v>
      </c>
      <c r="C28" s="59">
        <v>1.2978142076502733E-2</v>
      </c>
      <c r="D28" s="58">
        <v>12</v>
      </c>
      <c r="E28" s="59">
        <v>1.5221017514595496E-2</v>
      </c>
      <c r="F28" s="58">
        <v>12</v>
      </c>
      <c r="G28" s="60">
        <v>2.2428754380927635E-3</v>
      </c>
      <c r="H28" s="60">
        <v>0.17281945480883187</v>
      </c>
      <c r="I28" s="58">
        <v>0</v>
      </c>
      <c r="J28" s="108"/>
    </row>
    <row r="29" spans="2:16" ht="13.5" customHeight="1" x14ac:dyDescent="0.25">
      <c r="B29" s="58" t="s">
        <v>72</v>
      </c>
      <c r="C29" s="59">
        <v>9.2213114754098359E-3</v>
      </c>
      <c r="D29" s="58">
        <v>14</v>
      </c>
      <c r="E29" s="59">
        <v>1.3344453711426188E-2</v>
      </c>
      <c r="F29" s="58">
        <v>13</v>
      </c>
      <c r="G29" s="60">
        <v>4.1231422360163521E-3</v>
      </c>
      <c r="H29" s="65">
        <v>0.44713186915021774</v>
      </c>
      <c r="I29" s="68">
        <v>1</v>
      </c>
      <c r="J29" s="108"/>
    </row>
    <row r="30" spans="2:16" ht="13.5" customHeight="1" x14ac:dyDescent="0.25">
      <c r="B30" s="58" t="s">
        <v>54</v>
      </c>
      <c r="C30" s="59">
        <v>3.4153005464480873E-3</v>
      </c>
      <c r="D30" s="58">
        <v>19</v>
      </c>
      <c r="E30" s="59">
        <v>1.1259382819015847E-2</v>
      </c>
      <c r="F30" s="58">
        <v>14</v>
      </c>
      <c r="G30" s="60">
        <v>7.8440822725677588E-3</v>
      </c>
      <c r="H30" s="65">
        <v>2.2967472894078398</v>
      </c>
      <c r="I30" s="69">
        <v>5</v>
      </c>
      <c r="J30" s="108" t="s">
        <v>824</v>
      </c>
    </row>
    <row r="31" spans="2:16" ht="13.5" customHeight="1" x14ac:dyDescent="0.25">
      <c r="B31" s="58" t="s">
        <v>56</v>
      </c>
      <c r="C31" s="59">
        <v>8.1967213114754103E-3</v>
      </c>
      <c r="D31" s="58">
        <v>15</v>
      </c>
      <c r="E31" s="59">
        <v>1.0842368640533779E-2</v>
      </c>
      <c r="F31" s="58">
        <v>15</v>
      </c>
      <c r="G31" s="60">
        <v>2.6456473290583683E-3</v>
      </c>
      <c r="H31" s="65">
        <v>0.3227689741451209</v>
      </c>
      <c r="I31" s="58">
        <v>0</v>
      </c>
      <c r="J31" s="108"/>
    </row>
    <row r="32" spans="2:16" ht="13.5" customHeight="1" x14ac:dyDescent="0.25">
      <c r="B32" s="58" t="s">
        <v>782</v>
      </c>
      <c r="C32" s="59">
        <v>9.9043715846994541E-3</v>
      </c>
      <c r="D32" s="58">
        <v>13</v>
      </c>
      <c r="E32" s="59">
        <v>9.7998331943286079E-3</v>
      </c>
      <c r="F32" s="58">
        <v>16</v>
      </c>
      <c r="G32" s="60">
        <v>-1.0453839037084627E-4</v>
      </c>
      <c r="H32" s="60">
        <v>-1.0554772655373719E-2</v>
      </c>
      <c r="I32" s="70">
        <v>-3</v>
      </c>
      <c r="J32" s="108"/>
    </row>
    <row r="33" spans="2:10" ht="13.5" customHeight="1" x14ac:dyDescent="0.25">
      <c r="B33" s="58" t="s">
        <v>775</v>
      </c>
      <c r="C33" s="59">
        <v>4.7814207650273225E-3</v>
      </c>
      <c r="D33" s="58">
        <v>16</v>
      </c>
      <c r="E33" s="59">
        <v>5.0041701417848205E-3</v>
      </c>
      <c r="F33" s="58">
        <v>17</v>
      </c>
      <c r="G33" s="60">
        <v>2.2274937675749798E-4</v>
      </c>
      <c r="H33" s="60">
        <v>4.6586441081853863E-2</v>
      </c>
      <c r="I33" s="68">
        <v>-1</v>
      </c>
      <c r="J33" s="108"/>
    </row>
    <row r="34" spans="2:10" ht="13.5" customHeight="1" x14ac:dyDescent="0.25">
      <c r="B34" s="58" t="s">
        <v>73</v>
      </c>
      <c r="C34" s="59">
        <v>6.8306010928961749E-4</v>
      </c>
      <c r="D34" s="58">
        <v>22</v>
      </c>
      <c r="E34" s="59">
        <v>3.336113427856547E-3</v>
      </c>
      <c r="F34" s="58">
        <v>18</v>
      </c>
      <c r="G34" s="60">
        <v>2.6530533185669296E-3</v>
      </c>
      <c r="H34" s="65">
        <v>3.8840700583819849</v>
      </c>
      <c r="I34" s="69">
        <v>4</v>
      </c>
      <c r="J34" s="108"/>
    </row>
    <row r="35" spans="2:10" ht="13.5" customHeight="1" x14ac:dyDescent="0.25">
      <c r="B35" s="58" t="s">
        <v>57</v>
      </c>
      <c r="C35" s="59">
        <v>3.756830601092896E-3</v>
      </c>
      <c r="D35" s="58">
        <v>18</v>
      </c>
      <c r="E35" s="59">
        <v>2.9190992493744786E-3</v>
      </c>
      <c r="F35" s="58">
        <v>19</v>
      </c>
      <c r="G35" s="60">
        <v>-8.3773135171841739E-4</v>
      </c>
      <c r="H35" s="64">
        <v>-0.22298885434832055</v>
      </c>
      <c r="I35" s="68">
        <v>-1</v>
      </c>
      <c r="J35" s="108"/>
    </row>
    <row r="36" spans="2:10" ht="13.5" customHeight="1" x14ac:dyDescent="0.25">
      <c r="B36" s="58" t="s">
        <v>777</v>
      </c>
      <c r="C36" s="59">
        <v>4.0983606557377051E-3</v>
      </c>
      <c r="D36" s="58">
        <v>17</v>
      </c>
      <c r="E36" s="59">
        <v>2.7105921601334446E-3</v>
      </c>
      <c r="F36" s="58">
        <v>20</v>
      </c>
      <c r="G36" s="60">
        <v>-1.3877684956042605E-3</v>
      </c>
      <c r="H36" s="71">
        <v>-0.33861551292743952</v>
      </c>
      <c r="I36" s="70">
        <v>-3</v>
      </c>
      <c r="J36" s="108"/>
    </row>
    <row r="37" spans="2:10" ht="13.5" customHeight="1" x14ac:dyDescent="0.25">
      <c r="B37" s="58" t="s">
        <v>776</v>
      </c>
      <c r="C37" s="59">
        <v>1.0245901639344263E-3</v>
      </c>
      <c r="D37" s="58">
        <v>21</v>
      </c>
      <c r="E37" s="59">
        <v>1.6680567139282735E-3</v>
      </c>
      <c r="F37" s="58">
        <v>21</v>
      </c>
      <c r="G37" s="60">
        <v>6.4346654999384721E-4</v>
      </c>
      <c r="H37" s="65">
        <v>0.62802335279399479</v>
      </c>
      <c r="I37" s="58">
        <v>0</v>
      </c>
      <c r="J37" s="108"/>
    </row>
    <row r="38" spans="2:10" ht="13.5" customHeight="1" x14ac:dyDescent="0.25">
      <c r="B38" s="58" t="s">
        <v>70</v>
      </c>
      <c r="C38" s="59">
        <v>1.7076502732240437E-3</v>
      </c>
      <c r="D38" s="58">
        <v>20</v>
      </c>
      <c r="E38" s="59">
        <v>1.0425354462051709E-3</v>
      </c>
      <c r="F38" s="58">
        <v>22</v>
      </c>
      <c r="G38" s="60">
        <v>-6.6511482701887273E-4</v>
      </c>
      <c r="H38" s="71">
        <v>-0.38949124270225188</v>
      </c>
      <c r="I38" s="72">
        <v>-2</v>
      </c>
      <c r="J38" s="108"/>
    </row>
    <row r="39" spans="2:10" ht="13.5" customHeight="1" x14ac:dyDescent="0.25">
      <c r="B39" s="58" t="s">
        <v>77</v>
      </c>
      <c r="C39" s="59">
        <v>3.4153005464480874E-4</v>
      </c>
      <c r="D39" s="58">
        <v>23</v>
      </c>
      <c r="E39" s="59">
        <v>8.3402835696413675E-4</v>
      </c>
      <c r="F39" s="58">
        <v>23</v>
      </c>
      <c r="G39" s="60">
        <v>4.9249830231932806E-4</v>
      </c>
      <c r="H39" s="65">
        <v>1.4420350291909925</v>
      </c>
      <c r="I39" s="58">
        <v>0</v>
      </c>
      <c r="J39" s="108"/>
    </row>
    <row r="40" spans="2:10" ht="13.5" customHeight="1" x14ac:dyDescent="0.25">
      <c r="B40" s="58" t="s">
        <v>145</v>
      </c>
      <c r="C40" s="59">
        <v>3.4153005464480874E-4</v>
      </c>
      <c r="D40" s="58">
        <v>24</v>
      </c>
      <c r="E40" s="59">
        <v>2.0850708924103419E-4</v>
      </c>
      <c r="F40" s="58">
        <v>24</v>
      </c>
      <c r="G40" s="60">
        <v>-1.3302296540377456E-4</v>
      </c>
      <c r="H40" s="71">
        <v>-0.38949124270225188</v>
      </c>
      <c r="I40" s="58">
        <v>0</v>
      </c>
      <c r="J40" s="108"/>
    </row>
    <row r="41" spans="2:10" ht="13.5" customHeight="1" x14ac:dyDescent="0.2">
      <c r="B41" s="58" t="s">
        <v>58</v>
      </c>
      <c r="C41" s="59">
        <v>0</v>
      </c>
      <c r="D41" s="58">
        <v>25</v>
      </c>
      <c r="E41" s="59">
        <v>2.0850708924103419E-4</v>
      </c>
      <c r="F41" s="58">
        <v>25</v>
      </c>
      <c r="G41" s="60">
        <v>2.0850708924103419E-4</v>
      </c>
      <c r="H41" s="60"/>
      <c r="I41" s="58">
        <v>0</v>
      </c>
      <c r="J41" s="108"/>
    </row>
    <row r="42" spans="2:10" ht="13.5" customHeight="1" x14ac:dyDescent="0.2"/>
    <row r="43" spans="2:10" ht="13.5" customHeight="1" x14ac:dyDescent="0.2"/>
  </sheetData>
  <mergeCells count="2">
    <mergeCell ref="B1:I1"/>
    <mergeCell ref="B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8"/>
  <sheetViews>
    <sheetView zoomScale="115" zoomScaleNormal="115" workbookViewId="0">
      <pane ySplit="10" topLeftCell="A11" activePane="bottomLeft" state="frozen"/>
      <selection pane="bottomLeft"/>
    </sheetView>
  </sheetViews>
  <sheetFormatPr defaultRowHeight="12.75" x14ac:dyDescent="0.2"/>
  <cols>
    <col min="1" max="1" width="56" style="9" customWidth="1"/>
    <col min="2" max="2" width="8.7109375" style="9" customWidth="1"/>
    <col min="3" max="3" width="8" style="9" customWidth="1"/>
    <col min="4" max="4" width="6.7109375" style="9" customWidth="1"/>
    <col min="5" max="5" width="8" style="9" customWidth="1"/>
    <col min="6" max="6" width="6.7109375" style="9" customWidth="1"/>
    <col min="7" max="7" width="7.7109375" style="9" customWidth="1"/>
    <col min="8" max="10" width="6.7109375" style="9" customWidth="1"/>
    <col min="11" max="11" width="8.42578125" style="9" customWidth="1"/>
    <col min="12" max="13" width="6.7109375" style="9" customWidth="1"/>
    <col min="14" max="17" width="9.140625" style="15"/>
    <col min="18" max="20" width="12.28515625" style="54" customWidth="1"/>
    <col min="21" max="23" width="9.85546875" style="54" customWidth="1"/>
    <col min="24" max="24" width="9.140625" style="54"/>
    <col min="25" max="16384" width="9.140625" style="9"/>
  </cols>
  <sheetData>
    <row r="1" spans="1:24" x14ac:dyDescent="0.2">
      <c r="A1" s="3" t="s">
        <v>559</v>
      </c>
      <c r="R1" s="9"/>
      <c r="S1" s="9"/>
      <c r="T1" s="9"/>
      <c r="U1" s="9"/>
      <c r="V1" s="9"/>
      <c r="W1" s="9"/>
      <c r="X1" s="9"/>
    </row>
    <row r="2" spans="1:24" x14ac:dyDescent="0.2">
      <c r="A2" s="9" t="s">
        <v>602</v>
      </c>
      <c r="R2" s="9"/>
      <c r="S2" s="9"/>
      <c r="T2" s="9"/>
      <c r="U2" s="9"/>
      <c r="V2" s="9"/>
      <c r="W2" s="9"/>
      <c r="X2" s="9"/>
    </row>
    <row r="3" spans="1:24" x14ac:dyDescent="0.2">
      <c r="A3" s="9" t="s">
        <v>442</v>
      </c>
      <c r="F3" s="51"/>
      <c r="G3" s="51"/>
      <c r="H3" s="51"/>
      <c r="R3" s="9"/>
      <c r="S3" s="9"/>
      <c r="T3" s="9"/>
      <c r="U3" s="9"/>
      <c r="V3" s="9"/>
      <c r="W3" s="9"/>
      <c r="X3" s="9"/>
    </row>
    <row r="4" spans="1:24" x14ac:dyDescent="0.2">
      <c r="A4" s="9" t="s">
        <v>603</v>
      </c>
      <c r="R4" s="9"/>
      <c r="S4" s="9"/>
      <c r="T4" s="9"/>
      <c r="U4" s="9"/>
      <c r="V4" s="9"/>
      <c r="W4" s="9"/>
      <c r="X4" s="9"/>
    </row>
    <row r="5" spans="1:24" x14ac:dyDescent="0.2">
      <c r="A5" s="9" t="s">
        <v>742</v>
      </c>
      <c r="R5" s="9"/>
      <c r="S5" s="9"/>
      <c r="T5" s="9"/>
      <c r="U5" s="9"/>
      <c r="V5" s="9"/>
      <c r="W5" s="9"/>
      <c r="X5" s="9"/>
    </row>
    <row r="6" spans="1:24" x14ac:dyDescent="0.2">
      <c r="A6" s="9" t="s">
        <v>831</v>
      </c>
      <c r="R6" s="9"/>
      <c r="S6" s="9"/>
      <c r="T6" s="9"/>
      <c r="U6" s="9"/>
      <c r="V6" s="9"/>
      <c r="W6" s="9"/>
      <c r="X6" s="9"/>
    </row>
    <row r="7" spans="1:24" x14ac:dyDescent="0.2">
      <c r="A7" s="9" t="s">
        <v>806</v>
      </c>
      <c r="R7" s="9"/>
      <c r="S7" s="9"/>
      <c r="T7" s="9"/>
      <c r="U7" s="9"/>
      <c r="V7" s="9"/>
      <c r="W7" s="9"/>
      <c r="X7" s="9"/>
    </row>
    <row r="8" spans="1:24" x14ac:dyDescent="0.2">
      <c r="R8" s="9"/>
      <c r="S8" s="9"/>
      <c r="T8" s="9"/>
      <c r="U8" s="9"/>
      <c r="V8" s="9"/>
      <c r="W8" s="9"/>
      <c r="X8" s="9"/>
    </row>
    <row r="9" spans="1:24" x14ac:dyDescent="0.2">
      <c r="A9" s="82" t="s">
        <v>443</v>
      </c>
      <c r="B9" s="83">
        <f>SUM(B11:B197)</f>
        <v>484</v>
      </c>
      <c r="C9" s="83">
        <f>SUM(C11:C197)</f>
        <v>304</v>
      </c>
      <c r="D9" s="83">
        <f>SUM(D11:D197)</f>
        <v>326</v>
      </c>
      <c r="E9" s="83">
        <f>SUM(B9:D9)</f>
        <v>1114</v>
      </c>
      <c r="F9" s="83">
        <f>SUM(F11:F197)</f>
        <v>1636</v>
      </c>
      <c r="G9" s="83">
        <f>SUM(G11:G197)</f>
        <v>468</v>
      </c>
      <c r="H9" s="83">
        <f>SUM(H11:H197)</f>
        <v>517</v>
      </c>
      <c r="I9" s="83">
        <f>SUM(F9:H9)</f>
        <v>2621</v>
      </c>
      <c r="J9" s="83">
        <f>SUM(J11:J197)</f>
        <v>840</v>
      </c>
      <c r="K9" s="83">
        <f>SUM(K11:K197)</f>
        <v>221</v>
      </c>
      <c r="L9" s="83">
        <f>SUM(J9:K9)</f>
        <v>1061</v>
      </c>
      <c r="M9" s="83">
        <f>SUM(L9+I9+E9)</f>
        <v>4796</v>
      </c>
      <c r="N9" s="84">
        <f>SUM(N11:N226)</f>
        <v>1612</v>
      </c>
      <c r="O9" s="84">
        <f>SUM(O11:O226)</f>
        <v>790</v>
      </c>
      <c r="P9" s="84">
        <f>SUM(P11:P226)</f>
        <v>526</v>
      </c>
      <c r="Q9" s="84">
        <f>SUM(N9:P9)</f>
        <v>2928</v>
      </c>
      <c r="R9" s="114" t="s">
        <v>815</v>
      </c>
      <c r="S9" s="114"/>
      <c r="T9" s="114"/>
      <c r="U9" s="115" t="s">
        <v>808</v>
      </c>
      <c r="V9" s="115"/>
      <c r="W9" s="115"/>
      <c r="X9" s="51"/>
    </row>
    <row r="10" spans="1:24" ht="38.25" x14ac:dyDescent="0.2">
      <c r="A10" s="81" t="s">
        <v>604</v>
      </c>
      <c r="B10" s="77" t="s">
        <v>599</v>
      </c>
      <c r="C10" s="77" t="s">
        <v>601</v>
      </c>
      <c r="D10" s="77" t="s">
        <v>600</v>
      </c>
      <c r="E10" s="77" t="s">
        <v>241</v>
      </c>
      <c r="F10" s="77" t="s">
        <v>553</v>
      </c>
      <c r="G10" s="77" t="s">
        <v>552</v>
      </c>
      <c r="H10" s="77" t="s">
        <v>554</v>
      </c>
      <c r="I10" s="77" t="s">
        <v>557</v>
      </c>
      <c r="J10" s="77" t="s">
        <v>555</v>
      </c>
      <c r="K10" s="77" t="s">
        <v>556</v>
      </c>
      <c r="L10" s="77" t="s">
        <v>240</v>
      </c>
      <c r="M10" s="77" t="s">
        <v>741</v>
      </c>
      <c r="N10" s="78" t="s">
        <v>772</v>
      </c>
      <c r="O10" s="78" t="s">
        <v>770</v>
      </c>
      <c r="P10" s="78" t="s">
        <v>833</v>
      </c>
      <c r="Q10" s="78" t="s">
        <v>771</v>
      </c>
      <c r="R10" s="79" t="s">
        <v>233</v>
      </c>
      <c r="S10" s="79" t="s">
        <v>60</v>
      </c>
      <c r="T10" s="79" t="s">
        <v>146</v>
      </c>
      <c r="U10" s="80" t="s">
        <v>551</v>
      </c>
      <c r="V10" s="80" t="s">
        <v>558</v>
      </c>
      <c r="W10" s="80" t="s">
        <v>807</v>
      </c>
      <c r="X10" s="51"/>
    </row>
    <row r="11" spans="1:24" x14ac:dyDescent="0.2">
      <c r="A11" s="9" t="s">
        <v>444</v>
      </c>
      <c r="B11" s="15"/>
      <c r="C11" s="15"/>
      <c r="D11" s="15"/>
      <c r="E11" s="15"/>
      <c r="F11" s="15">
        <v>1</v>
      </c>
      <c r="G11" s="15">
        <v>2</v>
      </c>
      <c r="H11" s="15">
        <v>1</v>
      </c>
      <c r="I11" s="15">
        <f t="shared" ref="I11:I18" si="0">H11+G11+F11</f>
        <v>4</v>
      </c>
      <c r="J11" s="15">
        <v>1</v>
      </c>
      <c r="K11" s="15">
        <v>0</v>
      </c>
      <c r="L11" s="15">
        <v>1</v>
      </c>
      <c r="M11" s="15">
        <f t="shared" ref="M11:M73" si="1">SUM(L11+I11+E11)</f>
        <v>5</v>
      </c>
      <c r="N11" s="15">
        <v>1</v>
      </c>
      <c r="O11" s="15">
        <v>0</v>
      </c>
      <c r="P11" s="15">
        <v>0</v>
      </c>
      <c r="Q11" s="15">
        <v>1</v>
      </c>
      <c r="R11" s="54" t="s">
        <v>233</v>
      </c>
      <c r="S11" s="54" t="s">
        <v>75</v>
      </c>
      <c r="T11" s="54" t="s">
        <v>233</v>
      </c>
      <c r="U11" s="54" t="s">
        <v>96</v>
      </c>
      <c r="V11" s="54" t="s">
        <v>444</v>
      </c>
    </row>
    <row r="12" spans="1:24" x14ac:dyDescent="0.2">
      <c r="A12" s="9" t="s">
        <v>605</v>
      </c>
      <c r="B12" s="15"/>
      <c r="C12" s="15"/>
      <c r="D12" s="15"/>
      <c r="E12" s="15"/>
      <c r="F12" s="15">
        <v>2</v>
      </c>
      <c r="G12" s="15">
        <v>2</v>
      </c>
      <c r="H12" s="15">
        <v>0</v>
      </c>
      <c r="I12" s="15">
        <f t="shared" si="0"/>
        <v>4</v>
      </c>
      <c r="J12" s="15"/>
      <c r="K12" s="15"/>
      <c r="L12" s="15"/>
      <c r="M12" s="15">
        <f t="shared" si="1"/>
        <v>4</v>
      </c>
      <c r="N12" s="15">
        <v>1</v>
      </c>
      <c r="O12" s="15">
        <v>0</v>
      </c>
      <c r="P12" s="15">
        <v>0</v>
      </c>
      <c r="Q12" s="15">
        <v>1</v>
      </c>
      <c r="R12" s="76" t="s">
        <v>233</v>
      </c>
      <c r="S12" s="76" t="s">
        <v>75</v>
      </c>
      <c r="T12" s="76" t="s">
        <v>233</v>
      </c>
      <c r="U12" s="54" t="s">
        <v>97</v>
      </c>
    </row>
    <row r="13" spans="1:24" x14ac:dyDescent="0.2">
      <c r="A13" s="9" t="s">
        <v>230</v>
      </c>
      <c r="B13" s="15">
        <v>8</v>
      </c>
      <c r="C13" s="15">
        <v>1</v>
      </c>
      <c r="D13" s="15">
        <v>1</v>
      </c>
      <c r="E13" s="15">
        <f t="shared" ref="E13:E71" si="2">SUM(B13:D13)</f>
        <v>10</v>
      </c>
      <c r="F13" s="15">
        <v>6</v>
      </c>
      <c r="G13" s="15">
        <v>4</v>
      </c>
      <c r="H13" s="15">
        <v>0</v>
      </c>
      <c r="I13" s="15">
        <f t="shared" si="0"/>
        <v>10</v>
      </c>
      <c r="J13" s="15">
        <v>10</v>
      </c>
      <c r="K13" s="15">
        <v>1</v>
      </c>
      <c r="L13" s="15">
        <v>11</v>
      </c>
      <c r="M13" s="15">
        <f t="shared" si="1"/>
        <v>31</v>
      </c>
      <c r="N13" s="15">
        <v>5</v>
      </c>
      <c r="O13" s="15">
        <v>11</v>
      </c>
      <c r="P13" s="15">
        <v>12</v>
      </c>
      <c r="Q13" s="15">
        <v>28</v>
      </c>
      <c r="S13" s="54" t="s">
        <v>66</v>
      </c>
      <c r="T13" s="54" t="s">
        <v>828</v>
      </c>
      <c r="U13" s="54" t="s">
        <v>401</v>
      </c>
      <c r="V13" s="54" t="s">
        <v>230</v>
      </c>
      <c r="W13" s="54" t="s">
        <v>150</v>
      </c>
    </row>
    <row r="14" spans="1:24" x14ac:dyDescent="0.2">
      <c r="A14" s="9" t="s">
        <v>231</v>
      </c>
      <c r="B14" s="15">
        <v>0</v>
      </c>
      <c r="C14" s="15">
        <v>1</v>
      </c>
      <c r="D14" s="15">
        <v>0</v>
      </c>
      <c r="E14" s="15">
        <f t="shared" si="2"/>
        <v>1</v>
      </c>
      <c r="F14" s="15">
        <v>4</v>
      </c>
      <c r="G14" s="15">
        <v>0</v>
      </c>
      <c r="H14" s="15">
        <v>0</v>
      </c>
      <c r="I14" s="15">
        <f t="shared" si="0"/>
        <v>4</v>
      </c>
      <c r="J14" s="15">
        <v>1</v>
      </c>
      <c r="K14" s="15">
        <v>0</v>
      </c>
      <c r="L14" s="15">
        <v>1</v>
      </c>
      <c r="M14" s="15">
        <f t="shared" si="1"/>
        <v>6</v>
      </c>
      <c r="N14" s="15">
        <v>4</v>
      </c>
      <c r="O14" s="15">
        <v>0</v>
      </c>
      <c r="P14" s="15">
        <v>0</v>
      </c>
      <c r="Q14" s="15">
        <v>4</v>
      </c>
      <c r="R14" s="54" t="s">
        <v>233</v>
      </c>
      <c r="S14" s="54" t="s">
        <v>66</v>
      </c>
      <c r="T14" s="54" t="s">
        <v>233</v>
      </c>
      <c r="U14" s="54" t="s">
        <v>402</v>
      </c>
      <c r="V14" s="54" t="s">
        <v>231</v>
      </c>
      <c r="W14" s="54" t="s">
        <v>560</v>
      </c>
    </row>
    <row r="15" spans="1:24" x14ac:dyDescent="0.2">
      <c r="A15" s="9" t="s">
        <v>606</v>
      </c>
      <c r="B15" s="15"/>
      <c r="C15" s="15"/>
      <c r="D15" s="15"/>
      <c r="E15" s="15"/>
      <c r="F15" s="15">
        <v>0</v>
      </c>
      <c r="G15" s="15">
        <v>1</v>
      </c>
      <c r="H15" s="15">
        <v>1</v>
      </c>
      <c r="I15" s="15">
        <f t="shared" si="0"/>
        <v>2</v>
      </c>
      <c r="J15" s="15">
        <v>1</v>
      </c>
      <c r="K15" s="15">
        <v>1</v>
      </c>
      <c r="L15" s="15">
        <v>2</v>
      </c>
      <c r="M15" s="15">
        <f t="shared" si="1"/>
        <v>4</v>
      </c>
      <c r="N15" s="15">
        <v>0</v>
      </c>
      <c r="O15" s="15">
        <v>1</v>
      </c>
      <c r="P15" s="15">
        <v>0</v>
      </c>
      <c r="Q15" s="15">
        <v>1</v>
      </c>
      <c r="S15" s="54" t="s">
        <v>54</v>
      </c>
      <c r="T15" s="54" t="s">
        <v>828</v>
      </c>
      <c r="U15" s="54" t="s">
        <v>403</v>
      </c>
      <c r="V15" s="54" t="s">
        <v>445</v>
      </c>
    </row>
    <row r="16" spans="1:24" x14ac:dyDescent="0.2">
      <c r="A16" s="9" t="s">
        <v>607</v>
      </c>
      <c r="B16" s="15"/>
      <c r="C16" s="15"/>
      <c r="D16" s="15"/>
      <c r="E16" s="15"/>
      <c r="F16" s="15">
        <v>0</v>
      </c>
      <c r="G16" s="15">
        <v>1</v>
      </c>
      <c r="H16" s="15">
        <v>0</v>
      </c>
      <c r="I16" s="15">
        <f t="shared" si="0"/>
        <v>1</v>
      </c>
      <c r="J16" s="15"/>
      <c r="K16" s="15"/>
      <c r="L16" s="15"/>
      <c r="M16" s="15">
        <f t="shared" si="1"/>
        <v>1</v>
      </c>
      <c r="R16" s="52" t="s">
        <v>233</v>
      </c>
      <c r="S16" s="53" t="s">
        <v>62</v>
      </c>
      <c r="T16" s="52" t="s">
        <v>233</v>
      </c>
      <c r="U16" s="54" t="s">
        <v>404</v>
      </c>
    </row>
    <row r="17" spans="1:23" x14ac:dyDescent="0.2">
      <c r="A17" s="9" t="s">
        <v>446</v>
      </c>
      <c r="B17" s="15">
        <v>13</v>
      </c>
      <c r="C17" s="15">
        <v>10</v>
      </c>
      <c r="D17" s="15">
        <v>11</v>
      </c>
      <c r="E17" s="15">
        <f t="shared" si="2"/>
        <v>34</v>
      </c>
      <c r="F17" s="15">
        <v>0</v>
      </c>
      <c r="G17" s="15">
        <v>0</v>
      </c>
      <c r="H17" s="15">
        <v>1</v>
      </c>
      <c r="I17" s="15">
        <f t="shared" si="0"/>
        <v>1</v>
      </c>
      <c r="J17" s="15">
        <v>1</v>
      </c>
      <c r="K17" s="15">
        <v>0</v>
      </c>
      <c r="L17" s="15">
        <v>1</v>
      </c>
      <c r="M17" s="15">
        <f t="shared" si="1"/>
        <v>36</v>
      </c>
      <c r="N17" s="15">
        <v>3</v>
      </c>
      <c r="O17" s="15">
        <v>2</v>
      </c>
      <c r="P17" s="15">
        <v>0</v>
      </c>
      <c r="Q17" s="15">
        <v>5</v>
      </c>
      <c r="R17" s="54" t="s">
        <v>233</v>
      </c>
      <c r="S17" s="54" t="s">
        <v>54</v>
      </c>
      <c r="T17" s="54" t="s">
        <v>233</v>
      </c>
      <c r="U17" s="54" t="s">
        <v>152</v>
      </c>
      <c r="V17" s="54" t="s">
        <v>446</v>
      </c>
      <c r="W17" s="54" t="s">
        <v>152</v>
      </c>
    </row>
    <row r="18" spans="1:23" x14ac:dyDescent="0.2">
      <c r="A18" s="9" t="s">
        <v>608</v>
      </c>
      <c r="B18" s="15"/>
      <c r="C18" s="15"/>
      <c r="D18" s="15"/>
      <c r="E18" s="15"/>
      <c r="F18" s="15">
        <v>0</v>
      </c>
      <c r="G18" s="15">
        <v>5</v>
      </c>
      <c r="H18" s="15">
        <v>10</v>
      </c>
      <c r="I18" s="15">
        <f t="shared" si="0"/>
        <v>15</v>
      </c>
      <c r="J18" s="15"/>
      <c r="K18" s="15"/>
      <c r="L18" s="15"/>
      <c r="M18" s="15">
        <f t="shared" si="1"/>
        <v>15</v>
      </c>
      <c r="N18" s="15">
        <v>11</v>
      </c>
      <c r="O18" s="15">
        <v>14</v>
      </c>
      <c r="P18" s="15">
        <v>3</v>
      </c>
      <c r="Q18" s="15">
        <v>28</v>
      </c>
      <c r="R18" s="76" t="s">
        <v>233</v>
      </c>
      <c r="S18" s="76" t="s">
        <v>54</v>
      </c>
      <c r="T18" s="76" t="s">
        <v>233</v>
      </c>
      <c r="U18" s="54" t="s">
        <v>98</v>
      </c>
    </row>
    <row r="19" spans="1:23" x14ac:dyDescent="0.2">
      <c r="A19" s="9" t="s">
        <v>609</v>
      </c>
      <c r="B19" s="15"/>
      <c r="C19" s="15"/>
      <c r="D19" s="15"/>
      <c r="E19" s="15"/>
      <c r="F19" s="15"/>
      <c r="G19" s="15"/>
      <c r="H19" s="15"/>
      <c r="I19" s="15"/>
      <c r="J19" s="15">
        <v>11</v>
      </c>
      <c r="K19" s="15">
        <v>3</v>
      </c>
      <c r="L19" s="15">
        <v>14</v>
      </c>
      <c r="M19" s="15">
        <f t="shared" si="1"/>
        <v>14</v>
      </c>
      <c r="R19" s="54" t="s">
        <v>233</v>
      </c>
      <c r="S19" s="54" t="s">
        <v>54</v>
      </c>
      <c r="T19" s="54" t="s">
        <v>233</v>
      </c>
      <c r="V19" s="54" t="s">
        <v>447</v>
      </c>
    </row>
    <row r="20" spans="1:23" x14ac:dyDescent="0.2">
      <c r="A20" s="9" t="s">
        <v>610</v>
      </c>
      <c r="B20" s="15"/>
      <c r="C20" s="15"/>
      <c r="D20" s="15"/>
      <c r="E20" s="15"/>
      <c r="F20" s="15">
        <v>2</v>
      </c>
      <c r="G20" s="15">
        <v>2</v>
      </c>
      <c r="H20" s="15">
        <v>2</v>
      </c>
      <c r="I20" s="15">
        <f>H20+G20+F20</f>
        <v>6</v>
      </c>
      <c r="J20" s="15"/>
      <c r="K20" s="15"/>
      <c r="L20" s="15"/>
      <c r="M20" s="15">
        <f t="shared" si="1"/>
        <v>6</v>
      </c>
      <c r="N20" s="15">
        <v>2</v>
      </c>
      <c r="O20" s="15">
        <v>0</v>
      </c>
      <c r="P20" s="15">
        <v>0</v>
      </c>
      <c r="Q20" s="15">
        <v>2</v>
      </c>
      <c r="R20" s="76" t="s">
        <v>233</v>
      </c>
      <c r="S20" s="76" t="s">
        <v>65</v>
      </c>
      <c r="T20" s="76" t="s">
        <v>233</v>
      </c>
      <c r="U20" s="54" t="s">
        <v>99</v>
      </c>
    </row>
    <row r="21" spans="1:23" x14ac:dyDescent="0.2">
      <c r="A21" s="9" t="s">
        <v>611</v>
      </c>
      <c r="B21" s="15"/>
      <c r="C21" s="15"/>
      <c r="D21" s="15"/>
      <c r="E21" s="15"/>
      <c r="F21" s="15">
        <v>1</v>
      </c>
      <c r="G21" s="15">
        <v>1</v>
      </c>
      <c r="H21" s="15">
        <v>0</v>
      </c>
      <c r="I21" s="15">
        <f>H21+G21+F21</f>
        <v>2</v>
      </c>
      <c r="J21" s="15"/>
      <c r="K21" s="15"/>
      <c r="L21" s="15"/>
      <c r="M21" s="15">
        <f t="shared" si="1"/>
        <v>2</v>
      </c>
      <c r="N21" s="15">
        <v>1</v>
      </c>
      <c r="O21" s="15">
        <v>0</v>
      </c>
      <c r="P21" s="15">
        <v>0</v>
      </c>
      <c r="Q21" s="15">
        <v>1</v>
      </c>
      <c r="R21" s="76" t="s">
        <v>233</v>
      </c>
      <c r="S21" s="76" t="s">
        <v>65</v>
      </c>
      <c r="T21" s="76" t="s">
        <v>233</v>
      </c>
      <c r="U21" s="54" t="s">
        <v>100</v>
      </c>
    </row>
    <row r="22" spans="1:23" x14ac:dyDescent="0.2">
      <c r="A22" s="9" t="s">
        <v>612</v>
      </c>
      <c r="B22" s="15"/>
      <c r="C22" s="15"/>
      <c r="D22" s="15"/>
      <c r="E22" s="15"/>
      <c r="F22" s="15">
        <v>2</v>
      </c>
      <c r="G22" s="15">
        <v>0</v>
      </c>
      <c r="H22" s="15">
        <v>0</v>
      </c>
      <c r="I22" s="15">
        <f>H22+G22+F22</f>
        <v>2</v>
      </c>
      <c r="J22" s="15">
        <v>2</v>
      </c>
      <c r="K22" s="15">
        <v>0</v>
      </c>
      <c r="L22" s="15">
        <v>2</v>
      </c>
      <c r="M22" s="15">
        <f t="shared" si="1"/>
        <v>4</v>
      </c>
      <c r="N22" s="15">
        <v>1</v>
      </c>
      <c r="O22" s="15">
        <v>3</v>
      </c>
      <c r="P22" s="15">
        <v>0</v>
      </c>
      <c r="Q22" s="15">
        <v>4</v>
      </c>
      <c r="S22" s="54" t="s">
        <v>57</v>
      </c>
      <c r="T22" s="54" t="s">
        <v>234</v>
      </c>
      <c r="U22" s="54" t="s">
        <v>405</v>
      </c>
      <c r="V22" s="54" t="s">
        <v>448</v>
      </c>
    </row>
    <row r="23" spans="1:23" x14ac:dyDescent="0.2">
      <c r="A23" s="9" t="s">
        <v>449</v>
      </c>
      <c r="B23" s="15"/>
      <c r="C23" s="15"/>
      <c r="D23" s="15"/>
      <c r="E23" s="15"/>
      <c r="F23" s="15">
        <v>1</v>
      </c>
      <c r="G23" s="15">
        <v>0</v>
      </c>
      <c r="H23" s="15">
        <v>0</v>
      </c>
      <c r="I23" s="15">
        <f>H23+G23+F23</f>
        <v>1</v>
      </c>
      <c r="J23" s="15">
        <v>5</v>
      </c>
      <c r="K23" s="15">
        <v>2</v>
      </c>
      <c r="L23" s="15">
        <v>7</v>
      </c>
      <c r="M23" s="15">
        <f t="shared" si="1"/>
        <v>8</v>
      </c>
      <c r="N23" s="15">
        <v>0</v>
      </c>
      <c r="O23" s="15">
        <v>5</v>
      </c>
      <c r="P23" s="15">
        <v>0</v>
      </c>
      <c r="Q23" s="15">
        <v>5</v>
      </c>
      <c r="S23" s="54" t="s">
        <v>66</v>
      </c>
      <c r="T23" s="54" t="s">
        <v>828</v>
      </c>
      <c r="U23" s="54" t="s">
        <v>406</v>
      </c>
      <c r="V23" s="54" t="s">
        <v>449</v>
      </c>
    </row>
    <row r="24" spans="1:23" x14ac:dyDescent="0.2">
      <c r="A24" s="9" t="s">
        <v>613</v>
      </c>
      <c r="B24" s="15"/>
      <c r="C24" s="15"/>
      <c r="D24" s="15"/>
      <c r="E24" s="15"/>
      <c r="F24" s="15">
        <v>7</v>
      </c>
      <c r="G24" s="15">
        <v>0</v>
      </c>
      <c r="H24" s="15">
        <v>1</v>
      </c>
      <c r="I24" s="15">
        <f>H24+G24+F24</f>
        <v>8</v>
      </c>
      <c r="J24" s="15">
        <v>1</v>
      </c>
      <c r="K24" s="15">
        <v>3</v>
      </c>
      <c r="L24" s="15">
        <v>4</v>
      </c>
      <c r="M24" s="15">
        <f t="shared" si="1"/>
        <v>12</v>
      </c>
      <c r="N24" s="15">
        <v>3</v>
      </c>
      <c r="O24" s="15">
        <v>0</v>
      </c>
      <c r="P24" s="15">
        <v>0</v>
      </c>
      <c r="Q24" s="15">
        <v>3</v>
      </c>
      <c r="S24" s="54" t="s">
        <v>66</v>
      </c>
      <c r="T24" s="54" t="s">
        <v>828</v>
      </c>
      <c r="U24" s="54" t="s">
        <v>101</v>
      </c>
      <c r="V24" s="54" t="s">
        <v>450</v>
      </c>
    </row>
    <row r="25" spans="1:23" x14ac:dyDescent="0.2">
      <c r="A25" s="9" t="s">
        <v>451</v>
      </c>
      <c r="B25" s="15"/>
      <c r="C25" s="15"/>
      <c r="D25" s="15"/>
      <c r="E25" s="15"/>
      <c r="F25" s="15"/>
      <c r="G25" s="15"/>
      <c r="H25" s="15"/>
      <c r="I25" s="15"/>
      <c r="J25" s="15">
        <v>0</v>
      </c>
      <c r="K25" s="15">
        <v>1</v>
      </c>
      <c r="L25" s="15">
        <v>1</v>
      </c>
      <c r="M25" s="15">
        <f t="shared" si="1"/>
        <v>1</v>
      </c>
      <c r="S25" s="54" t="s">
        <v>66</v>
      </c>
      <c r="T25" s="54" t="s">
        <v>828</v>
      </c>
      <c r="V25" s="54" t="s">
        <v>451</v>
      </c>
    </row>
    <row r="26" spans="1:23" x14ac:dyDescent="0.2">
      <c r="A26" s="9" t="s">
        <v>614</v>
      </c>
      <c r="B26" s="15"/>
      <c r="C26" s="15"/>
      <c r="D26" s="15"/>
      <c r="E26" s="15"/>
      <c r="F26" s="15">
        <v>12</v>
      </c>
      <c r="G26" s="15">
        <v>0</v>
      </c>
      <c r="H26" s="15">
        <v>0</v>
      </c>
      <c r="I26" s="15">
        <f>H26+G26+F26</f>
        <v>12</v>
      </c>
      <c r="J26" s="15">
        <v>3</v>
      </c>
      <c r="K26" s="15">
        <v>0</v>
      </c>
      <c r="L26" s="15">
        <v>3</v>
      </c>
      <c r="M26" s="15">
        <f t="shared" si="1"/>
        <v>15</v>
      </c>
      <c r="N26" s="15">
        <v>2</v>
      </c>
      <c r="O26" s="15">
        <v>1</v>
      </c>
      <c r="P26" s="15">
        <v>0</v>
      </c>
      <c r="Q26" s="15">
        <v>3</v>
      </c>
      <c r="S26" s="54" t="s">
        <v>72</v>
      </c>
      <c r="T26" s="54" t="s">
        <v>234</v>
      </c>
      <c r="U26" s="54" t="s">
        <v>102</v>
      </c>
      <c r="V26" s="54" t="s">
        <v>452</v>
      </c>
    </row>
    <row r="27" spans="1:23" x14ac:dyDescent="0.2">
      <c r="A27" s="9" t="s">
        <v>453</v>
      </c>
      <c r="B27" s="15"/>
      <c r="C27" s="15"/>
      <c r="D27" s="15"/>
      <c r="E27" s="15"/>
      <c r="F27" s="15"/>
      <c r="G27" s="15"/>
      <c r="H27" s="15"/>
      <c r="I27" s="15"/>
      <c r="J27" s="15">
        <v>1</v>
      </c>
      <c r="K27" s="15">
        <v>0</v>
      </c>
      <c r="L27" s="15">
        <v>1</v>
      </c>
      <c r="M27" s="15">
        <f t="shared" si="1"/>
        <v>1</v>
      </c>
      <c r="S27" s="54" t="s">
        <v>53</v>
      </c>
      <c r="T27" s="54" t="s">
        <v>53</v>
      </c>
      <c r="V27" s="54" t="s">
        <v>453</v>
      </c>
    </row>
    <row r="28" spans="1:23" x14ac:dyDescent="0.2">
      <c r="A28" s="9" t="s">
        <v>615</v>
      </c>
      <c r="B28" s="15">
        <v>0</v>
      </c>
      <c r="C28" s="15">
        <v>0</v>
      </c>
      <c r="D28" s="15">
        <v>1</v>
      </c>
      <c r="E28" s="15">
        <f t="shared" si="2"/>
        <v>1</v>
      </c>
      <c r="F28" s="50"/>
      <c r="G28" s="50"/>
      <c r="H28" s="50"/>
      <c r="I28" s="50"/>
      <c r="J28" s="50"/>
      <c r="K28" s="50"/>
      <c r="L28" s="50"/>
      <c r="M28" s="15">
        <f t="shared" si="1"/>
        <v>1</v>
      </c>
      <c r="R28" s="52"/>
      <c r="S28" s="52" t="s">
        <v>62</v>
      </c>
      <c r="T28" s="52" t="s">
        <v>828</v>
      </c>
      <c r="W28" s="54" t="s">
        <v>578</v>
      </c>
    </row>
    <row r="29" spans="1:23" x14ac:dyDescent="0.2">
      <c r="A29" s="9" t="s">
        <v>616</v>
      </c>
      <c r="B29" s="15">
        <v>4</v>
      </c>
      <c r="C29" s="15">
        <v>0</v>
      </c>
      <c r="D29" s="15">
        <v>1</v>
      </c>
      <c r="E29" s="15">
        <f t="shared" si="2"/>
        <v>5</v>
      </c>
      <c r="F29" s="15">
        <v>5</v>
      </c>
      <c r="G29" s="15">
        <v>0</v>
      </c>
      <c r="H29" s="15">
        <v>0</v>
      </c>
      <c r="I29" s="15">
        <f t="shared" ref="I29:I42" si="3">H29+G29+F29</f>
        <v>5</v>
      </c>
      <c r="J29" s="15"/>
      <c r="K29" s="15"/>
      <c r="L29" s="15"/>
      <c r="M29" s="15">
        <f t="shared" si="1"/>
        <v>10</v>
      </c>
      <c r="N29" s="15">
        <v>0</v>
      </c>
      <c r="O29" s="15">
        <v>0</v>
      </c>
      <c r="P29" s="15">
        <v>4</v>
      </c>
      <c r="Q29" s="15">
        <v>4</v>
      </c>
      <c r="R29" s="52" t="s">
        <v>233</v>
      </c>
      <c r="S29" s="52" t="s">
        <v>68</v>
      </c>
      <c r="T29" s="52" t="s">
        <v>233</v>
      </c>
      <c r="U29" s="54" t="s">
        <v>409</v>
      </c>
      <c r="W29" s="54" t="s">
        <v>579</v>
      </c>
    </row>
    <row r="30" spans="1:23" x14ac:dyDescent="0.2">
      <c r="A30" s="9" t="s">
        <v>454</v>
      </c>
      <c r="B30" s="15">
        <v>1</v>
      </c>
      <c r="C30" s="15">
        <v>2</v>
      </c>
      <c r="D30" s="15">
        <v>3</v>
      </c>
      <c r="E30" s="15">
        <f t="shared" si="2"/>
        <v>6</v>
      </c>
      <c r="F30" s="15">
        <v>17</v>
      </c>
      <c r="G30" s="15">
        <v>10</v>
      </c>
      <c r="H30" s="15">
        <v>13</v>
      </c>
      <c r="I30" s="15">
        <f t="shared" si="3"/>
        <v>40</v>
      </c>
      <c r="J30" s="15">
        <v>12</v>
      </c>
      <c r="K30" s="15">
        <v>1</v>
      </c>
      <c r="L30" s="15">
        <v>13</v>
      </c>
      <c r="M30" s="15">
        <f t="shared" si="1"/>
        <v>59</v>
      </c>
      <c r="N30" s="15">
        <v>33</v>
      </c>
      <c r="O30" s="15">
        <v>10</v>
      </c>
      <c r="P30" s="15">
        <v>4</v>
      </c>
      <c r="Q30" s="15">
        <v>47</v>
      </c>
      <c r="R30" s="54" t="s">
        <v>233</v>
      </c>
      <c r="S30" s="54" t="s">
        <v>65</v>
      </c>
      <c r="T30" s="54" t="s">
        <v>233</v>
      </c>
      <c r="U30" s="54" t="s">
        <v>80</v>
      </c>
      <c r="V30" s="54" t="s">
        <v>454</v>
      </c>
      <c r="W30" s="54" t="s">
        <v>574</v>
      </c>
    </row>
    <row r="31" spans="1:23" x14ac:dyDescent="0.2">
      <c r="A31" s="9" t="s">
        <v>617</v>
      </c>
      <c r="B31" s="15"/>
      <c r="C31" s="15"/>
      <c r="D31" s="15"/>
      <c r="E31" s="15"/>
      <c r="F31" s="15">
        <v>3</v>
      </c>
      <c r="G31" s="15">
        <v>0</v>
      </c>
      <c r="H31" s="15">
        <v>2</v>
      </c>
      <c r="I31" s="15">
        <f t="shared" si="3"/>
        <v>5</v>
      </c>
      <c r="J31" s="15"/>
      <c r="K31" s="15"/>
      <c r="L31" s="15"/>
      <c r="M31" s="15">
        <f t="shared" si="1"/>
        <v>5</v>
      </c>
      <c r="N31" s="15">
        <v>1</v>
      </c>
      <c r="O31" s="15">
        <v>0</v>
      </c>
      <c r="P31" s="15">
        <v>0</v>
      </c>
      <c r="Q31" s="15">
        <v>1</v>
      </c>
      <c r="R31" s="76" t="s">
        <v>233</v>
      </c>
      <c r="S31" s="76" t="s">
        <v>63</v>
      </c>
      <c r="T31" s="76" t="s">
        <v>233</v>
      </c>
      <c r="U31" s="54" t="s">
        <v>103</v>
      </c>
    </row>
    <row r="32" spans="1:23" x14ac:dyDescent="0.2">
      <c r="A32" s="9" t="s">
        <v>618</v>
      </c>
      <c r="B32" s="15"/>
      <c r="C32" s="15"/>
      <c r="D32" s="15"/>
      <c r="E32" s="15"/>
      <c r="F32" s="15">
        <v>1</v>
      </c>
      <c r="G32" s="15">
        <v>0</v>
      </c>
      <c r="H32" s="15">
        <v>0</v>
      </c>
      <c r="I32" s="15">
        <f t="shared" si="3"/>
        <v>1</v>
      </c>
      <c r="J32" s="15"/>
      <c r="K32" s="15"/>
      <c r="L32" s="15"/>
      <c r="M32" s="15">
        <f t="shared" si="1"/>
        <v>1</v>
      </c>
      <c r="N32" s="15">
        <v>1</v>
      </c>
      <c r="O32" s="15">
        <v>0</v>
      </c>
      <c r="P32" s="15">
        <v>0</v>
      </c>
      <c r="Q32" s="15">
        <v>1</v>
      </c>
      <c r="R32" s="76"/>
      <c r="S32" s="76" t="s">
        <v>65</v>
      </c>
      <c r="T32" s="76" t="s">
        <v>828</v>
      </c>
      <c r="U32" s="54" t="s">
        <v>104</v>
      </c>
    </row>
    <row r="33" spans="1:23" x14ac:dyDescent="0.2">
      <c r="A33" s="9" t="s">
        <v>619</v>
      </c>
      <c r="B33" s="15"/>
      <c r="C33" s="15"/>
      <c r="D33" s="15"/>
      <c r="E33" s="15"/>
      <c r="F33" s="15">
        <v>1</v>
      </c>
      <c r="G33" s="15">
        <v>0</v>
      </c>
      <c r="H33" s="15">
        <v>0</v>
      </c>
      <c r="I33" s="15">
        <f t="shared" si="3"/>
        <v>1</v>
      </c>
      <c r="J33" s="15"/>
      <c r="K33" s="15"/>
      <c r="L33" s="15"/>
      <c r="M33" s="15">
        <f t="shared" si="1"/>
        <v>1</v>
      </c>
      <c r="R33" s="53"/>
      <c r="S33" s="53" t="s">
        <v>62</v>
      </c>
      <c r="T33" s="52" t="s">
        <v>828</v>
      </c>
      <c r="U33" s="54" t="s">
        <v>410</v>
      </c>
    </row>
    <row r="34" spans="1:23" x14ac:dyDescent="0.2">
      <c r="A34" s="9" t="s">
        <v>455</v>
      </c>
      <c r="B34" s="15">
        <v>2</v>
      </c>
      <c r="C34" s="15">
        <v>0</v>
      </c>
      <c r="D34" s="15">
        <v>2</v>
      </c>
      <c r="E34" s="15">
        <f t="shared" si="2"/>
        <v>4</v>
      </c>
      <c r="F34" s="15">
        <v>4</v>
      </c>
      <c r="G34" s="15">
        <v>1</v>
      </c>
      <c r="H34" s="15">
        <v>0</v>
      </c>
      <c r="I34" s="15">
        <f t="shared" si="3"/>
        <v>5</v>
      </c>
      <c r="J34" s="15">
        <v>4</v>
      </c>
      <c r="K34" s="15">
        <v>0</v>
      </c>
      <c r="L34" s="15">
        <v>4</v>
      </c>
      <c r="M34" s="15">
        <f t="shared" si="1"/>
        <v>13</v>
      </c>
      <c r="N34" s="15">
        <v>0</v>
      </c>
      <c r="O34" s="15">
        <v>3</v>
      </c>
      <c r="P34" s="15">
        <v>0</v>
      </c>
      <c r="Q34" s="15">
        <v>3</v>
      </c>
      <c r="R34" s="54" t="s">
        <v>233</v>
      </c>
      <c r="S34" s="54" t="s">
        <v>54</v>
      </c>
      <c r="T34" s="54" t="s">
        <v>233</v>
      </c>
      <c r="U34" s="54" t="s">
        <v>156</v>
      </c>
      <c r="V34" s="54" t="s">
        <v>455</v>
      </c>
      <c r="W34" s="54" t="s">
        <v>156</v>
      </c>
    </row>
    <row r="35" spans="1:23" x14ac:dyDescent="0.2">
      <c r="A35" s="9" t="s">
        <v>456</v>
      </c>
      <c r="B35" s="15">
        <v>7</v>
      </c>
      <c r="C35" s="15">
        <v>20</v>
      </c>
      <c r="D35" s="15">
        <v>17</v>
      </c>
      <c r="E35" s="15">
        <f t="shared" si="2"/>
        <v>44</v>
      </c>
      <c r="F35" s="15">
        <v>0</v>
      </c>
      <c r="G35" s="15">
        <v>1</v>
      </c>
      <c r="H35" s="15">
        <v>0</v>
      </c>
      <c r="I35" s="15">
        <f t="shared" si="3"/>
        <v>1</v>
      </c>
      <c r="J35" s="15">
        <v>3</v>
      </c>
      <c r="K35" s="15">
        <v>0</v>
      </c>
      <c r="L35" s="15">
        <v>3</v>
      </c>
      <c r="M35" s="15">
        <f t="shared" si="1"/>
        <v>48</v>
      </c>
      <c r="N35" s="15">
        <v>0</v>
      </c>
      <c r="O35" s="15">
        <v>1</v>
      </c>
      <c r="P35" s="15">
        <v>0</v>
      </c>
      <c r="Q35" s="15">
        <v>1</v>
      </c>
      <c r="R35" s="54" t="s">
        <v>233</v>
      </c>
      <c r="S35" s="54" t="s">
        <v>54</v>
      </c>
      <c r="T35" s="54" t="s">
        <v>233</v>
      </c>
      <c r="U35" s="54" t="s">
        <v>412</v>
      </c>
      <c r="V35" s="54" t="s">
        <v>456</v>
      </c>
      <c r="W35" s="54" t="s">
        <v>157</v>
      </c>
    </row>
    <row r="36" spans="1:23" x14ac:dyDescent="0.2">
      <c r="A36" s="9" t="s">
        <v>457</v>
      </c>
      <c r="B36" s="15">
        <v>5</v>
      </c>
      <c r="C36" s="15">
        <v>2</v>
      </c>
      <c r="D36" s="15">
        <v>3</v>
      </c>
      <c r="E36" s="15">
        <f t="shared" si="2"/>
        <v>10</v>
      </c>
      <c r="F36" s="15">
        <v>11</v>
      </c>
      <c r="G36" s="15">
        <v>4</v>
      </c>
      <c r="H36" s="15">
        <v>4</v>
      </c>
      <c r="I36" s="15">
        <f t="shared" si="3"/>
        <v>19</v>
      </c>
      <c r="J36" s="15">
        <v>8</v>
      </c>
      <c r="K36" s="15">
        <v>0</v>
      </c>
      <c r="L36" s="15">
        <v>8</v>
      </c>
      <c r="M36" s="15">
        <f t="shared" si="1"/>
        <v>37</v>
      </c>
      <c r="N36" s="15">
        <v>9</v>
      </c>
      <c r="O36" s="15">
        <v>6</v>
      </c>
      <c r="P36" s="15">
        <v>4</v>
      </c>
      <c r="Q36" s="15">
        <v>19</v>
      </c>
      <c r="R36" s="54" t="s">
        <v>233</v>
      </c>
      <c r="S36" s="54" t="s">
        <v>54</v>
      </c>
      <c r="T36" s="54" t="s">
        <v>233</v>
      </c>
      <c r="U36" s="54" t="s">
        <v>158</v>
      </c>
      <c r="V36" s="54" t="s">
        <v>457</v>
      </c>
      <c r="W36" s="54" t="s">
        <v>158</v>
      </c>
    </row>
    <row r="37" spans="1:23" x14ac:dyDescent="0.2">
      <c r="A37" s="9" t="s">
        <v>620</v>
      </c>
      <c r="B37" s="15">
        <v>9</v>
      </c>
      <c r="C37" s="15">
        <v>0</v>
      </c>
      <c r="D37" s="15">
        <v>1</v>
      </c>
      <c r="E37" s="15">
        <f t="shared" si="2"/>
        <v>10</v>
      </c>
      <c r="F37" s="15">
        <v>27</v>
      </c>
      <c r="G37" s="15">
        <v>4</v>
      </c>
      <c r="H37" s="15">
        <v>5</v>
      </c>
      <c r="I37" s="15">
        <f t="shared" si="3"/>
        <v>36</v>
      </c>
      <c r="J37" s="15">
        <v>7</v>
      </c>
      <c r="K37" s="15">
        <v>0</v>
      </c>
      <c r="L37" s="15">
        <v>7</v>
      </c>
      <c r="M37" s="15">
        <f t="shared" si="1"/>
        <v>53</v>
      </c>
      <c r="N37" s="15">
        <v>35</v>
      </c>
      <c r="O37" s="15">
        <v>6</v>
      </c>
      <c r="P37" s="15">
        <v>7</v>
      </c>
      <c r="Q37" s="15">
        <v>48</v>
      </c>
      <c r="R37" s="54" t="s">
        <v>233</v>
      </c>
      <c r="S37" s="54" t="s">
        <v>54</v>
      </c>
      <c r="T37" s="54" t="s">
        <v>233</v>
      </c>
      <c r="U37" s="54" t="s">
        <v>0</v>
      </c>
      <c r="V37" s="54" t="s">
        <v>458</v>
      </c>
      <c r="W37" s="54" t="s">
        <v>0</v>
      </c>
    </row>
    <row r="38" spans="1:23" x14ac:dyDescent="0.2">
      <c r="A38" s="9" t="s">
        <v>621</v>
      </c>
      <c r="B38" s="15">
        <v>0</v>
      </c>
      <c r="C38" s="15">
        <v>0</v>
      </c>
      <c r="D38" s="15">
        <v>1</v>
      </c>
      <c r="E38" s="15">
        <f t="shared" si="2"/>
        <v>1</v>
      </c>
      <c r="F38" s="15">
        <v>5</v>
      </c>
      <c r="G38" s="15">
        <v>1</v>
      </c>
      <c r="H38" s="15">
        <v>3</v>
      </c>
      <c r="I38" s="15">
        <f t="shared" si="3"/>
        <v>9</v>
      </c>
      <c r="J38" s="15">
        <v>1</v>
      </c>
      <c r="K38" s="15">
        <v>0</v>
      </c>
      <c r="L38" s="15">
        <v>1</v>
      </c>
      <c r="M38" s="15">
        <f t="shared" si="1"/>
        <v>11</v>
      </c>
      <c r="N38" s="15">
        <v>5</v>
      </c>
      <c r="O38" s="15">
        <v>1</v>
      </c>
      <c r="P38" s="15">
        <v>1</v>
      </c>
      <c r="Q38" s="15">
        <v>7</v>
      </c>
      <c r="R38" s="54" t="s">
        <v>233</v>
      </c>
      <c r="S38" s="54" t="s">
        <v>54</v>
      </c>
      <c r="T38" s="54" t="s">
        <v>233</v>
      </c>
      <c r="U38" s="54" t="s">
        <v>411</v>
      </c>
      <c r="V38" s="54" t="s">
        <v>459</v>
      </c>
      <c r="W38" s="54" t="s">
        <v>580</v>
      </c>
    </row>
    <row r="39" spans="1:23" x14ac:dyDescent="0.2">
      <c r="A39" s="9" t="s">
        <v>622</v>
      </c>
      <c r="B39" s="15"/>
      <c r="C39" s="15"/>
      <c r="D39" s="15"/>
      <c r="E39" s="15"/>
      <c r="F39" s="15">
        <v>1</v>
      </c>
      <c r="G39" s="15">
        <v>0</v>
      </c>
      <c r="H39" s="15">
        <v>0</v>
      </c>
      <c r="I39" s="15">
        <f t="shared" si="3"/>
        <v>1</v>
      </c>
      <c r="J39" s="15"/>
      <c r="K39" s="15"/>
      <c r="L39" s="15"/>
      <c r="M39" s="15">
        <f t="shared" si="1"/>
        <v>1</v>
      </c>
      <c r="N39" s="15">
        <v>1</v>
      </c>
      <c r="O39" s="15">
        <v>0</v>
      </c>
      <c r="P39" s="15">
        <v>0</v>
      </c>
      <c r="Q39" s="15">
        <v>1</v>
      </c>
      <c r="R39" s="76" t="s">
        <v>233</v>
      </c>
      <c r="S39" s="76" t="s">
        <v>65</v>
      </c>
      <c r="T39" s="76" t="s">
        <v>233</v>
      </c>
      <c r="U39" s="54" t="s">
        <v>105</v>
      </c>
    </row>
    <row r="40" spans="1:23" x14ac:dyDescent="0.2">
      <c r="A40" s="9" t="s">
        <v>623</v>
      </c>
      <c r="B40" s="15">
        <v>4</v>
      </c>
      <c r="C40" s="15">
        <v>3</v>
      </c>
      <c r="D40" s="15">
        <v>1</v>
      </c>
      <c r="E40" s="15">
        <f t="shared" si="2"/>
        <v>8</v>
      </c>
      <c r="F40" s="15">
        <v>2</v>
      </c>
      <c r="G40" s="15">
        <v>2</v>
      </c>
      <c r="H40" s="15">
        <v>0</v>
      </c>
      <c r="I40" s="15">
        <f t="shared" si="3"/>
        <v>4</v>
      </c>
      <c r="J40" s="15"/>
      <c r="K40" s="15"/>
      <c r="L40" s="15"/>
      <c r="M40" s="15">
        <f t="shared" si="1"/>
        <v>12</v>
      </c>
      <c r="N40" s="15">
        <v>0</v>
      </c>
      <c r="O40" s="15">
        <v>0</v>
      </c>
      <c r="P40" s="15">
        <v>4</v>
      </c>
      <c r="Q40" s="15">
        <v>4</v>
      </c>
      <c r="R40" s="76" t="s">
        <v>233</v>
      </c>
      <c r="S40" s="76" t="s">
        <v>65</v>
      </c>
      <c r="T40" s="76" t="s">
        <v>233</v>
      </c>
      <c r="U40" s="54" t="s">
        <v>1</v>
      </c>
      <c r="W40" s="54" t="s">
        <v>1</v>
      </c>
    </row>
    <row r="41" spans="1:23" x14ac:dyDescent="0.2">
      <c r="A41" s="9" t="s">
        <v>624</v>
      </c>
      <c r="B41" s="15"/>
      <c r="C41" s="15"/>
      <c r="D41" s="15"/>
      <c r="E41" s="15"/>
      <c r="F41" s="15">
        <v>1</v>
      </c>
      <c r="G41" s="15">
        <v>0</v>
      </c>
      <c r="H41" s="15">
        <v>0</v>
      </c>
      <c r="I41" s="15">
        <f t="shared" si="3"/>
        <v>1</v>
      </c>
      <c r="J41" s="15"/>
      <c r="K41" s="15"/>
      <c r="L41" s="15"/>
      <c r="M41" s="15">
        <f t="shared" si="1"/>
        <v>1</v>
      </c>
      <c r="N41" s="15">
        <v>1</v>
      </c>
      <c r="O41" s="15">
        <v>0</v>
      </c>
      <c r="P41" s="15">
        <v>0</v>
      </c>
      <c r="Q41" s="15">
        <v>1</v>
      </c>
      <c r="R41" s="76"/>
      <c r="S41" s="76" t="s">
        <v>65</v>
      </c>
      <c r="T41" s="76" t="s">
        <v>828</v>
      </c>
      <c r="U41" s="54" t="s">
        <v>106</v>
      </c>
    </row>
    <row r="42" spans="1:23" x14ac:dyDescent="0.2">
      <c r="A42" s="9" t="s">
        <v>460</v>
      </c>
      <c r="B42" s="15">
        <v>0</v>
      </c>
      <c r="C42" s="15">
        <v>1</v>
      </c>
      <c r="D42" s="15">
        <v>0</v>
      </c>
      <c r="E42" s="15">
        <f t="shared" si="2"/>
        <v>1</v>
      </c>
      <c r="F42" s="15">
        <v>2</v>
      </c>
      <c r="G42" s="15">
        <v>1</v>
      </c>
      <c r="H42" s="15">
        <v>0</v>
      </c>
      <c r="I42" s="15">
        <f t="shared" si="3"/>
        <v>3</v>
      </c>
      <c r="J42" s="15">
        <v>1</v>
      </c>
      <c r="K42" s="15">
        <v>0</v>
      </c>
      <c r="L42" s="15">
        <v>1</v>
      </c>
      <c r="M42" s="15">
        <f t="shared" si="1"/>
        <v>5</v>
      </c>
      <c r="N42" s="15">
        <v>0</v>
      </c>
      <c r="O42" s="15">
        <v>1</v>
      </c>
      <c r="P42" s="15">
        <v>0</v>
      </c>
      <c r="Q42" s="15">
        <v>1</v>
      </c>
      <c r="S42" s="54" t="s">
        <v>68</v>
      </c>
      <c r="T42" s="54" t="s">
        <v>828</v>
      </c>
      <c r="U42" s="54" t="s">
        <v>2</v>
      </c>
      <c r="V42" s="54" t="s">
        <v>460</v>
      </c>
      <c r="W42" s="54" t="s">
        <v>2</v>
      </c>
    </row>
    <row r="43" spans="1:23" x14ac:dyDescent="0.2">
      <c r="A43" s="9" t="s">
        <v>95</v>
      </c>
      <c r="B43" s="15">
        <v>3</v>
      </c>
      <c r="C43" s="15">
        <v>0</v>
      </c>
      <c r="D43" s="15">
        <v>0</v>
      </c>
      <c r="E43" s="15">
        <f t="shared" si="2"/>
        <v>3</v>
      </c>
      <c r="F43" s="50"/>
      <c r="G43" s="50"/>
      <c r="H43" s="50"/>
      <c r="I43" s="50"/>
      <c r="J43" s="50"/>
      <c r="K43" s="50"/>
      <c r="L43" s="50"/>
      <c r="M43" s="15">
        <f t="shared" si="1"/>
        <v>3</v>
      </c>
      <c r="N43" s="15">
        <v>0</v>
      </c>
      <c r="O43" s="15">
        <v>1</v>
      </c>
      <c r="P43" s="15">
        <v>0</v>
      </c>
      <c r="Q43" s="15">
        <v>1</v>
      </c>
      <c r="R43" s="52"/>
      <c r="S43" s="52" t="s">
        <v>65</v>
      </c>
      <c r="T43" s="52" t="s">
        <v>828</v>
      </c>
      <c r="W43" s="54" t="s">
        <v>3</v>
      </c>
    </row>
    <row r="44" spans="1:23" x14ac:dyDescent="0.2">
      <c r="A44" s="9" t="s">
        <v>625</v>
      </c>
      <c r="B44" s="15">
        <v>0</v>
      </c>
      <c r="C44" s="15">
        <v>1</v>
      </c>
      <c r="D44" s="15">
        <v>0</v>
      </c>
      <c r="E44" s="15">
        <f t="shared" si="2"/>
        <v>1</v>
      </c>
      <c r="F44" s="50"/>
      <c r="G44" s="50"/>
      <c r="H44" s="50"/>
      <c r="I44" s="50"/>
      <c r="J44" s="50"/>
      <c r="K44" s="50"/>
      <c r="L44" s="50"/>
      <c r="M44" s="15">
        <f t="shared" si="1"/>
        <v>1</v>
      </c>
      <c r="R44" s="54" t="s">
        <v>233</v>
      </c>
      <c r="S44" s="54" t="s">
        <v>145</v>
      </c>
      <c r="T44" s="54" t="s">
        <v>233</v>
      </c>
      <c r="W44" s="54" t="s">
        <v>561</v>
      </c>
    </row>
    <row r="45" spans="1:23" x14ac:dyDescent="0.2">
      <c r="A45" s="9" t="s">
        <v>626</v>
      </c>
      <c r="B45" s="15"/>
      <c r="C45" s="15"/>
      <c r="D45" s="15"/>
      <c r="E45" s="15"/>
      <c r="F45" s="15">
        <v>2</v>
      </c>
      <c r="G45" s="15">
        <v>0</v>
      </c>
      <c r="H45" s="15">
        <v>1</v>
      </c>
      <c r="I45" s="15">
        <f>H45+G45+F45</f>
        <v>3</v>
      </c>
      <c r="J45" s="15">
        <v>1</v>
      </c>
      <c r="K45" s="15">
        <v>0</v>
      </c>
      <c r="L45" s="15">
        <v>1</v>
      </c>
      <c r="M45" s="15">
        <f t="shared" si="1"/>
        <v>4</v>
      </c>
      <c r="S45" s="54" t="s">
        <v>77</v>
      </c>
      <c r="T45" s="54" t="s">
        <v>234</v>
      </c>
      <c r="U45" s="54" t="s">
        <v>413</v>
      </c>
      <c r="V45" s="54" t="s">
        <v>461</v>
      </c>
    </row>
    <row r="46" spans="1:23" x14ac:dyDescent="0.2">
      <c r="A46" s="9" t="s">
        <v>462</v>
      </c>
      <c r="B46" s="15"/>
      <c r="C46" s="15"/>
      <c r="D46" s="15"/>
      <c r="E46" s="15"/>
      <c r="F46" s="15">
        <v>2</v>
      </c>
      <c r="G46" s="15">
        <v>1</v>
      </c>
      <c r="H46" s="15">
        <v>0</v>
      </c>
      <c r="I46" s="15">
        <f>H46+G46+F46</f>
        <v>3</v>
      </c>
      <c r="J46" s="15">
        <v>2</v>
      </c>
      <c r="K46" s="15">
        <v>0</v>
      </c>
      <c r="L46" s="15">
        <v>2</v>
      </c>
      <c r="M46" s="15">
        <f t="shared" si="1"/>
        <v>5</v>
      </c>
      <c r="R46" s="54" t="s">
        <v>233</v>
      </c>
      <c r="S46" s="54" t="s">
        <v>54</v>
      </c>
      <c r="T46" s="54" t="s">
        <v>233</v>
      </c>
      <c r="U46" s="54" t="s">
        <v>414</v>
      </c>
      <c r="V46" s="54" t="s">
        <v>462</v>
      </c>
    </row>
    <row r="47" spans="1:23" x14ac:dyDescent="0.2">
      <c r="A47" s="9" t="s">
        <v>627</v>
      </c>
      <c r="B47" s="15"/>
      <c r="C47" s="15"/>
      <c r="D47" s="15"/>
      <c r="E47" s="15"/>
      <c r="F47" s="15">
        <v>1</v>
      </c>
      <c r="G47" s="15">
        <v>1</v>
      </c>
      <c r="H47" s="15">
        <v>0</v>
      </c>
      <c r="I47" s="15">
        <f>H47+G47+F47</f>
        <v>2</v>
      </c>
      <c r="J47" s="15">
        <v>4</v>
      </c>
      <c r="K47" s="15">
        <v>0</v>
      </c>
      <c r="L47" s="15">
        <v>4</v>
      </c>
      <c r="M47" s="15">
        <f t="shared" si="1"/>
        <v>6</v>
      </c>
      <c r="R47" s="54" t="s">
        <v>233</v>
      </c>
      <c r="S47" s="54" t="s">
        <v>145</v>
      </c>
      <c r="T47" s="54" t="s">
        <v>233</v>
      </c>
      <c r="U47" s="54" t="s">
        <v>415</v>
      </c>
      <c r="V47" s="54" t="s">
        <v>463</v>
      </c>
    </row>
    <row r="48" spans="1:23" x14ac:dyDescent="0.2">
      <c r="A48" s="9" t="s">
        <v>464</v>
      </c>
      <c r="B48" s="15"/>
      <c r="C48" s="15"/>
      <c r="D48" s="15"/>
      <c r="E48" s="15"/>
      <c r="F48" s="15"/>
      <c r="G48" s="15"/>
      <c r="H48" s="15"/>
      <c r="I48" s="15"/>
      <c r="J48" s="15">
        <v>1</v>
      </c>
      <c r="K48" s="15">
        <v>0</v>
      </c>
      <c r="L48" s="15">
        <v>1</v>
      </c>
      <c r="M48" s="15">
        <f t="shared" si="1"/>
        <v>1</v>
      </c>
      <c r="N48" s="15">
        <v>0</v>
      </c>
      <c r="O48" s="15">
        <v>1</v>
      </c>
      <c r="P48" s="15">
        <v>0</v>
      </c>
      <c r="Q48" s="15">
        <v>1</v>
      </c>
      <c r="S48" s="54" t="s">
        <v>65</v>
      </c>
      <c r="T48" s="54" t="s">
        <v>828</v>
      </c>
      <c r="V48" s="54" t="s">
        <v>464</v>
      </c>
    </row>
    <row r="49" spans="1:23" x14ac:dyDescent="0.2">
      <c r="A49" s="9" t="s">
        <v>465</v>
      </c>
      <c r="B49" s="15"/>
      <c r="C49" s="15"/>
      <c r="D49" s="15"/>
      <c r="E49" s="15"/>
      <c r="F49" s="15">
        <v>17</v>
      </c>
      <c r="G49" s="15">
        <v>28</v>
      </c>
      <c r="H49" s="15">
        <v>0</v>
      </c>
      <c r="I49" s="15">
        <f t="shared" ref="I49:I57" si="4">H49+G49+F49</f>
        <v>45</v>
      </c>
      <c r="J49" s="15">
        <v>17</v>
      </c>
      <c r="K49" s="15">
        <v>4</v>
      </c>
      <c r="L49" s="15">
        <v>21</v>
      </c>
      <c r="M49" s="15">
        <f t="shared" si="1"/>
        <v>66</v>
      </c>
      <c r="N49" s="15">
        <v>73</v>
      </c>
      <c r="O49" s="15">
        <v>16</v>
      </c>
      <c r="P49" s="15">
        <v>0</v>
      </c>
      <c r="Q49" s="15">
        <v>89</v>
      </c>
      <c r="R49" s="54" t="s">
        <v>233</v>
      </c>
      <c r="S49" s="54" t="s">
        <v>65</v>
      </c>
      <c r="T49" s="54" t="s">
        <v>233</v>
      </c>
      <c r="U49" s="54" t="s">
        <v>416</v>
      </c>
      <c r="V49" s="54" t="s">
        <v>465</v>
      </c>
    </row>
    <row r="50" spans="1:23" x14ac:dyDescent="0.2">
      <c r="A50" s="9" t="s">
        <v>466</v>
      </c>
      <c r="B50" s="15">
        <v>3</v>
      </c>
      <c r="C50" s="15">
        <v>0</v>
      </c>
      <c r="D50" s="15">
        <v>0</v>
      </c>
      <c r="E50" s="15">
        <f t="shared" si="2"/>
        <v>3</v>
      </c>
      <c r="F50" s="15">
        <v>8</v>
      </c>
      <c r="G50" s="15">
        <v>1</v>
      </c>
      <c r="H50" s="15">
        <v>0</v>
      </c>
      <c r="I50" s="15">
        <f t="shared" si="4"/>
        <v>9</v>
      </c>
      <c r="J50" s="15">
        <v>4</v>
      </c>
      <c r="K50" s="15">
        <v>1</v>
      </c>
      <c r="L50" s="15">
        <v>5</v>
      </c>
      <c r="M50" s="15">
        <f t="shared" si="1"/>
        <v>17</v>
      </c>
      <c r="N50" s="15">
        <v>8</v>
      </c>
      <c r="O50" s="15">
        <v>5</v>
      </c>
      <c r="P50" s="15">
        <v>0</v>
      </c>
      <c r="Q50" s="15">
        <v>13</v>
      </c>
      <c r="R50" s="54" t="s">
        <v>233</v>
      </c>
      <c r="S50" s="54" t="s">
        <v>145</v>
      </c>
      <c r="T50" s="54" t="s">
        <v>233</v>
      </c>
      <c r="U50" s="54" t="s">
        <v>82</v>
      </c>
      <c r="V50" s="54" t="s">
        <v>466</v>
      </c>
      <c r="W50" s="54" t="s">
        <v>596</v>
      </c>
    </row>
    <row r="51" spans="1:23" x14ac:dyDescent="0.2">
      <c r="A51" s="9" t="s">
        <v>628</v>
      </c>
      <c r="B51" s="15"/>
      <c r="C51" s="15"/>
      <c r="D51" s="15"/>
      <c r="E51" s="15"/>
      <c r="F51" s="15">
        <v>1</v>
      </c>
      <c r="G51" s="15">
        <v>0</v>
      </c>
      <c r="H51" s="15">
        <v>0</v>
      </c>
      <c r="I51" s="15">
        <f t="shared" si="4"/>
        <v>1</v>
      </c>
      <c r="J51" s="15"/>
      <c r="K51" s="15"/>
      <c r="L51" s="15"/>
      <c r="M51" s="15">
        <f t="shared" si="1"/>
        <v>1</v>
      </c>
      <c r="R51" s="52"/>
      <c r="S51" s="53" t="s">
        <v>58</v>
      </c>
      <c r="T51" s="53" t="s">
        <v>234</v>
      </c>
      <c r="U51" s="54" t="s">
        <v>417</v>
      </c>
    </row>
    <row r="52" spans="1:23" x14ac:dyDescent="0.2">
      <c r="A52" s="9" t="s">
        <v>629</v>
      </c>
      <c r="B52" s="15">
        <v>3</v>
      </c>
      <c r="C52" s="15">
        <v>1</v>
      </c>
      <c r="D52" s="15">
        <v>3</v>
      </c>
      <c r="E52" s="15">
        <f t="shared" si="2"/>
        <v>7</v>
      </c>
      <c r="F52" s="15">
        <v>14</v>
      </c>
      <c r="G52" s="15">
        <v>3</v>
      </c>
      <c r="H52" s="15">
        <v>3</v>
      </c>
      <c r="I52" s="15">
        <f t="shared" si="4"/>
        <v>20</v>
      </c>
      <c r="J52" s="15">
        <v>2</v>
      </c>
      <c r="K52" s="15">
        <v>0</v>
      </c>
      <c r="L52" s="15">
        <v>2</v>
      </c>
      <c r="M52" s="15">
        <f t="shared" si="1"/>
        <v>29</v>
      </c>
      <c r="N52" s="15">
        <v>13</v>
      </c>
      <c r="O52" s="15">
        <v>4</v>
      </c>
      <c r="P52" s="15">
        <v>3</v>
      </c>
      <c r="Q52" s="15">
        <v>20</v>
      </c>
      <c r="R52" s="54" t="s">
        <v>233</v>
      </c>
      <c r="S52" s="54" t="s">
        <v>145</v>
      </c>
      <c r="T52" s="54" t="s">
        <v>233</v>
      </c>
      <c r="U52" s="54" t="s">
        <v>6</v>
      </c>
      <c r="V52" s="54" t="s">
        <v>467</v>
      </c>
      <c r="W52" s="54" t="s">
        <v>6</v>
      </c>
    </row>
    <row r="53" spans="1:23" x14ac:dyDescent="0.2">
      <c r="A53" s="9" t="s">
        <v>630</v>
      </c>
      <c r="B53" s="15">
        <v>3</v>
      </c>
      <c r="C53" s="15">
        <v>5</v>
      </c>
      <c r="D53" s="15">
        <v>3</v>
      </c>
      <c r="E53" s="15">
        <f t="shared" si="2"/>
        <v>11</v>
      </c>
      <c r="F53" s="15">
        <v>17</v>
      </c>
      <c r="G53" s="15">
        <v>3</v>
      </c>
      <c r="H53" s="15">
        <v>7</v>
      </c>
      <c r="I53" s="15">
        <f t="shared" si="4"/>
        <v>27</v>
      </c>
      <c r="J53" s="15">
        <v>6</v>
      </c>
      <c r="K53" s="15">
        <v>3</v>
      </c>
      <c r="L53" s="15">
        <v>9</v>
      </c>
      <c r="M53" s="15">
        <f t="shared" si="1"/>
        <v>47</v>
      </c>
      <c r="N53" s="15">
        <v>16</v>
      </c>
      <c r="O53" s="15">
        <v>6</v>
      </c>
      <c r="P53" s="15">
        <v>7</v>
      </c>
      <c r="Q53" s="15">
        <v>29</v>
      </c>
      <c r="R53" s="54" t="s">
        <v>233</v>
      </c>
      <c r="S53" s="54" t="s">
        <v>76</v>
      </c>
      <c r="T53" s="54" t="s">
        <v>233</v>
      </c>
      <c r="U53" s="54" t="s">
        <v>418</v>
      </c>
      <c r="V53" s="54" t="s">
        <v>468</v>
      </c>
      <c r="W53" s="54" t="s">
        <v>563</v>
      </c>
    </row>
    <row r="54" spans="1:23" x14ac:dyDescent="0.2">
      <c r="A54" s="9" t="s">
        <v>631</v>
      </c>
      <c r="B54" s="15">
        <v>4</v>
      </c>
      <c r="C54" s="15">
        <v>2</v>
      </c>
      <c r="D54" s="15">
        <v>8</v>
      </c>
      <c r="E54" s="15">
        <f t="shared" si="2"/>
        <v>14</v>
      </c>
      <c r="F54" s="15">
        <v>21</v>
      </c>
      <c r="G54" s="15">
        <v>2</v>
      </c>
      <c r="H54" s="15">
        <v>7</v>
      </c>
      <c r="I54" s="15">
        <f t="shared" si="4"/>
        <v>30</v>
      </c>
      <c r="J54" s="15">
        <v>11</v>
      </c>
      <c r="K54" s="15">
        <v>0</v>
      </c>
      <c r="L54" s="15">
        <v>11</v>
      </c>
      <c r="M54" s="15">
        <f t="shared" si="1"/>
        <v>55</v>
      </c>
      <c r="N54" s="15">
        <v>18</v>
      </c>
      <c r="O54" s="15">
        <v>9</v>
      </c>
      <c r="P54" s="15">
        <v>6</v>
      </c>
      <c r="Q54" s="15">
        <v>33</v>
      </c>
      <c r="R54" s="54" t="s">
        <v>233</v>
      </c>
      <c r="S54" s="54" t="s">
        <v>145</v>
      </c>
      <c r="T54" s="54" t="s">
        <v>233</v>
      </c>
      <c r="U54" s="54" t="s">
        <v>419</v>
      </c>
      <c r="V54" s="54" t="s">
        <v>469</v>
      </c>
      <c r="W54" s="54" t="s">
        <v>7</v>
      </c>
    </row>
    <row r="55" spans="1:23" x14ac:dyDescent="0.2">
      <c r="A55" s="9" t="s">
        <v>632</v>
      </c>
      <c r="B55" s="15"/>
      <c r="C55" s="15"/>
      <c r="D55" s="15"/>
      <c r="E55" s="15"/>
      <c r="F55" s="15">
        <v>0</v>
      </c>
      <c r="G55" s="15">
        <v>1</v>
      </c>
      <c r="H55" s="15">
        <v>0</v>
      </c>
      <c r="I55" s="15">
        <f t="shared" si="4"/>
        <v>1</v>
      </c>
      <c r="J55" s="15">
        <v>0</v>
      </c>
      <c r="K55" s="15">
        <v>1</v>
      </c>
      <c r="L55" s="15">
        <v>1</v>
      </c>
      <c r="M55" s="15">
        <f t="shared" si="1"/>
        <v>2</v>
      </c>
      <c r="R55" s="54" t="s">
        <v>233</v>
      </c>
      <c r="S55" s="54" t="s">
        <v>65</v>
      </c>
      <c r="T55" s="54" t="s">
        <v>233</v>
      </c>
      <c r="U55" s="54" t="s">
        <v>420</v>
      </c>
      <c r="V55" s="54" t="s">
        <v>470</v>
      </c>
    </row>
    <row r="56" spans="1:23" x14ac:dyDescent="0.2">
      <c r="A56" s="9" t="s">
        <v>471</v>
      </c>
      <c r="B56" s="15">
        <v>1</v>
      </c>
      <c r="C56" s="15">
        <v>0</v>
      </c>
      <c r="D56" s="15">
        <v>0</v>
      </c>
      <c r="E56" s="15">
        <f t="shared" si="2"/>
        <v>1</v>
      </c>
      <c r="F56" s="15">
        <v>1</v>
      </c>
      <c r="G56" s="15">
        <v>0</v>
      </c>
      <c r="H56" s="15">
        <v>1</v>
      </c>
      <c r="I56" s="15">
        <f t="shared" si="4"/>
        <v>2</v>
      </c>
      <c r="J56" s="15">
        <v>3</v>
      </c>
      <c r="K56" s="15">
        <v>1</v>
      </c>
      <c r="L56" s="15">
        <v>4</v>
      </c>
      <c r="M56" s="15">
        <f t="shared" si="1"/>
        <v>7</v>
      </c>
      <c r="N56" s="15">
        <v>1</v>
      </c>
      <c r="O56" s="15">
        <v>2</v>
      </c>
      <c r="P56" s="15">
        <v>1</v>
      </c>
      <c r="Q56" s="15">
        <v>4</v>
      </c>
      <c r="S56" s="54" t="s">
        <v>66</v>
      </c>
      <c r="T56" s="54" t="s">
        <v>828</v>
      </c>
      <c r="U56" s="54" t="s">
        <v>83</v>
      </c>
      <c r="V56" s="54" t="s">
        <v>471</v>
      </c>
      <c r="W56" s="54" t="s">
        <v>592</v>
      </c>
    </row>
    <row r="57" spans="1:23" x14ac:dyDescent="0.2">
      <c r="A57" s="9" t="s">
        <v>633</v>
      </c>
      <c r="B57" s="15">
        <v>1</v>
      </c>
      <c r="C57" s="15">
        <v>0</v>
      </c>
      <c r="D57" s="15">
        <v>0</v>
      </c>
      <c r="E57" s="15">
        <f t="shared" si="2"/>
        <v>1</v>
      </c>
      <c r="F57" s="15">
        <v>7</v>
      </c>
      <c r="G57" s="15">
        <v>2</v>
      </c>
      <c r="H57" s="15">
        <v>3</v>
      </c>
      <c r="I57" s="15">
        <f t="shared" si="4"/>
        <v>12</v>
      </c>
      <c r="J57" s="15">
        <v>5</v>
      </c>
      <c r="K57" s="15">
        <v>0</v>
      </c>
      <c r="L57" s="15">
        <v>5</v>
      </c>
      <c r="M57" s="15">
        <f t="shared" si="1"/>
        <v>18</v>
      </c>
      <c r="N57" s="15">
        <v>7</v>
      </c>
      <c r="O57" s="15">
        <v>6</v>
      </c>
      <c r="P57" s="15">
        <v>2</v>
      </c>
      <c r="Q57" s="15">
        <v>15</v>
      </c>
      <c r="S57" s="54" t="s">
        <v>65</v>
      </c>
      <c r="T57" s="54" t="s">
        <v>828</v>
      </c>
      <c r="U57" s="54" t="s">
        <v>84</v>
      </c>
      <c r="V57" s="54" t="s">
        <v>472</v>
      </c>
      <c r="W57" s="54" t="s">
        <v>593</v>
      </c>
    </row>
    <row r="58" spans="1:23" x14ac:dyDescent="0.2">
      <c r="A58" s="9" t="s">
        <v>634</v>
      </c>
      <c r="B58" s="15">
        <v>0</v>
      </c>
      <c r="C58" s="15">
        <v>18</v>
      </c>
      <c r="D58" s="15">
        <v>10</v>
      </c>
      <c r="E58" s="15">
        <f t="shared" si="2"/>
        <v>28</v>
      </c>
      <c r="F58" s="50"/>
      <c r="G58" s="50"/>
      <c r="H58" s="50"/>
      <c r="I58" s="50"/>
      <c r="J58" s="50"/>
      <c r="K58" s="50"/>
      <c r="L58" s="50"/>
      <c r="M58" s="15">
        <f t="shared" si="1"/>
        <v>28</v>
      </c>
      <c r="N58" s="15">
        <v>0</v>
      </c>
      <c r="O58" s="15">
        <v>0</v>
      </c>
      <c r="P58" s="15">
        <v>4</v>
      </c>
      <c r="Q58" s="15">
        <v>4</v>
      </c>
      <c r="R58" s="52"/>
      <c r="S58" s="54" t="s">
        <v>65</v>
      </c>
      <c r="T58" s="54" t="s">
        <v>828</v>
      </c>
      <c r="W58" s="54" t="s">
        <v>581</v>
      </c>
    </row>
    <row r="59" spans="1:23" x14ac:dyDescent="0.2">
      <c r="A59" s="9" t="s">
        <v>635</v>
      </c>
      <c r="B59" s="15">
        <v>8</v>
      </c>
      <c r="C59" s="15">
        <v>0</v>
      </c>
      <c r="D59" s="15">
        <v>1</v>
      </c>
      <c r="E59" s="15">
        <f t="shared" si="2"/>
        <v>9</v>
      </c>
      <c r="F59" s="15">
        <v>10</v>
      </c>
      <c r="G59" s="15">
        <v>5</v>
      </c>
      <c r="H59" s="15">
        <v>8</v>
      </c>
      <c r="I59" s="15">
        <f t="shared" ref="I59:I68" si="5">H59+G59+F59</f>
        <v>23</v>
      </c>
      <c r="J59" s="15">
        <v>6</v>
      </c>
      <c r="K59" s="15">
        <v>0</v>
      </c>
      <c r="L59" s="15">
        <v>6</v>
      </c>
      <c r="M59" s="15">
        <f t="shared" si="1"/>
        <v>38</v>
      </c>
      <c r="N59" s="15">
        <v>12</v>
      </c>
      <c r="O59" s="15">
        <v>8</v>
      </c>
      <c r="P59" s="15">
        <v>9</v>
      </c>
      <c r="Q59" s="15">
        <v>29</v>
      </c>
      <c r="R59" s="54" t="s">
        <v>233</v>
      </c>
      <c r="S59" s="54" t="s">
        <v>145</v>
      </c>
      <c r="T59" s="54" t="s">
        <v>233</v>
      </c>
      <c r="U59" s="54" t="s">
        <v>8</v>
      </c>
      <c r="V59" s="54" t="s">
        <v>473</v>
      </c>
      <c r="W59" s="54" t="s">
        <v>8</v>
      </c>
    </row>
    <row r="60" spans="1:23" x14ac:dyDescent="0.2">
      <c r="A60" s="9" t="s">
        <v>636</v>
      </c>
      <c r="B60" s="15">
        <v>1</v>
      </c>
      <c r="C60" s="15">
        <v>0</v>
      </c>
      <c r="D60" s="15">
        <v>0</v>
      </c>
      <c r="E60" s="15">
        <f t="shared" si="2"/>
        <v>1</v>
      </c>
      <c r="F60" s="15">
        <v>4</v>
      </c>
      <c r="G60" s="15">
        <v>1</v>
      </c>
      <c r="H60" s="15">
        <v>0</v>
      </c>
      <c r="I60" s="15">
        <f t="shared" si="5"/>
        <v>5</v>
      </c>
      <c r="J60" s="15"/>
      <c r="K60" s="15"/>
      <c r="L60" s="15"/>
      <c r="M60" s="15">
        <f t="shared" si="1"/>
        <v>6</v>
      </c>
      <c r="N60" s="15">
        <v>0</v>
      </c>
      <c r="O60" s="15">
        <v>0</v>
      </c>
      <c r="P60" s="15">
        <v>1</v>
      </c>
      <c r="Q60" s="15">
        <v>1</v>
      </c>
      <c r="R60" s="76" t="s">
        <v>233</v>
      </c>
      <c r="S60" s="76" t="s">
        <v>145</v>
      </c>
      <c r="T60" s="76" t="s">
        <v>233</v>
      </c>
      <c r="U60" s="54" t="s">
        <v>9</v>
      </c>
      <c r="W60" s="54" t="s">
        <v>9</v>
      </c>
    </row>
    <row r="61" spans="1:23" x14ac:dyDescent="0.2">
      <c r="A61" s="9" t="s">
        <v>637</v>
      </c>
      <c r="B61" s="15">
        <v>6</v>
      </c>
      <c r="C61" s="15">
        <v>1</v>
      </c>
      <c r="D61" s="15">
        <v>1</v>
      </c>
      <c r="E61" s="15">
        <f t="shared" si="2"/>
        <v>8</v>
      </c>
      <c r="F61" s="15">
        <v>34</v>
      </c>
      <c r="G61" s="15">
        <v>1</v>
      </c>
      <c r="H61" s="15">
        <v>1</v>
      </c>
      <c r="I61" s="15">
        <f t="shared" si="5"/>
        <v>36</v>
      </c>
      <c r="J61" s="15">
        <v>11</v>
      </c>
      <c r="K61" s="15">
        <v>1</v>
      </c>
      <c r="L61" s="15">
        <v>12</v>
      </c>
      <c r="M61" s="15">
        <f t="shared" si="1"/>
        <v>56</v>
      </c>
      <c r="N61" s="15">
        <v>42</v>
      </c>
      <c r="O61" s="15">
        <v>9</v>
      </c>
      <c r="P61" s="15">
        <v>8</v>
      </c>
      <c r="Q61" s="15">
        <v>59</v>
      </c>
      <c r="R61" s="54" t="s">
        <v>233</v>
      </c>
      <c r="S61" s="54" t="s">
        <v>145</v>
      </c>
      <c r="T61" s="54" t="s">
        <v>233</v>
      </c>
      <c r="U61" s="54" t="s">
        <v>421</v>
      </c>
      <c r="V61" s="54" t="s">
        <v>474</v>
      </c>
      <c r="W61" s="54" t="s">
        <v>85</v>
      </c>
    </row>
    <row r="62" spans="1:23" x14ac:dyDescent="0.2">
      <c r="A62" s="9" t="s">
        <v>638</v>
      </c>
      <c r="B62" s="15"/>
      <c r="C62" s="15"/>
      <c r="D62" s="15"/>
      <c r="E62" s="15"/>
      <c r="F62" s="15">
        <v>0</v>
      </c>
      <c r="G62" s="15">
        <v>1</v>
      </c>
      <c r="H62" s="15">
        <v>0</v>
      </c>
      <c r="I62" s="15">
        <f t="shared" si="5"/>
        <v>1</v>
      </c>
      <c r="J62" s="15"/>
      <c r="K62" s="15"/>
      <c r="L62" s="15"/>
      <c r="M62" s="15">
        <f t="shared" si="1"/>
        <v>1</v>
      </c>
      <c r="R62" s="52" t="s">
        <v>233</v>
      </c>
      <c r="S62" s="52" t="s">
        <v>145</v>
      </c>
      <c r="T62" s="52" t="s">
        <v>233</v>
      </c>
      <c r="U62" s="54" t="s">
        <v>422</v>
      </c>
    </row>
    <row r="63" spans="1:23" x14ac:dyDescent="0.2">
      <c r="A63" s="9" t="s">
        <v>639</v>
      </c>
      <c r="B63" s="15">
        <v>3</v>
      </c>
      <c r="C63" s="15">
        <v>3</v>
      </c>
      <c r="D63" s="15">
        <v>2</v>
      </c>
      <c r="E63" s="15">
        <f t="shared" si="2"/>
        <v>8</v>
      </c>
      <c r="F63" s="15">
        <v>11</v>
      </c>
      <c r="G63" s="15">
        <v>2</v>
      </c>
      <c r="H63" s="15">
        <v>0</v>
      </c>
      <c r="I63" s="15">
        <f t="shared" si="5"/>
        <v>13</v>
      </c>
      <c r="J63" s="15">
        <v>3</v>
      </c>
      <c r="K63" s="15">
        <v>0</v>
      </c>
      <c r="L63" s="15">
        <v>3</v>
      </c>
      <c r="M63" s="15">
        <f t="shared" si="1"/>
        <v>24</v>
      </c>
      <c r="N63" s="15">
        <v>9</v>
      </c>
      <c r="O63" s="15">
        <v>5</v>
      </c>
      <c r="P63" s="15">
        <v>8</v>
      </c>
      <c r="Q63" s="15">
        <v>22</v>
      </c>
      <c r="R63" s="54" t="s">
        <v>233</v>
      </c>
      <c r="S63" s="54" t="s">
        <v>145</v>
      </c>
      <c r="T63" s="54" t="s">
        <v>233</v>
      </c>
      <c r="U63" s="54" t="s">
        <v>10</v>
      </c>
      <c r="V63" s="54" t="s">
        <v>475</v>
      </c>
      <c r="W63" s="54" t="s">
        <v>10</v>
      </c>
    </row>
    <row r="64" spans="1:23" x14ac:dyDescent="0.2">
      <c r="A64" s="9" t="s">
        <v>640</v>
      </c>
      <c r="B64" s="15"/>
      <c r="C64" s="15"/>
      <c r="D64" s="15"/>
      <c r="E64" s="15"/>
      <c r="F64" s="15">
        <v>1</v>
      </c>
      <c r="G64" s="15">
        <v>0</v>
      </c>
      <c r="H64" s="15">
        <v>0</v>
      </c>
      <c r="I64" s="15">
        <f t="shared" si="5"/>
        <v>1</v>
      </c>
      <c r="J64" s="15"/>
      <c r="K64" s="15"/>
      <c r="L64" s="15"/>
      <c r="M64" s="15">
        <f t="shared" si="1"/>
        <v>1</v>
      </c>
      <c r="R64" s="52" t="s">
        <v>233</v>
      </c>
      <c r="S64" s="52" t="s">
        <v>145</v>
      </c>
      <c r="T64" s="52" t="s">
        <v>233</v>
      </c>
      <c r="U64" s="54" t="s">
        <v>423</v>
      </c>
    </row>
    <row r="65" spans="1:23" x14ac:dyDescent="0.2">
      <c r="A65" s="9" t="s">
        <v>641</v>
      </c>
      <c r="B65" s="15">
        <v>2</v>
      </c>
      <c r="C65" s="15">
        <v>2</v>
      </c>
      <c r="D65" s="15">
        <v>1</v>
      </c>
      <c r="E65" s="15">
        <f t="shared" si="2"/>
        <v>5</v>
      </c>
      <c r="F65" s="15">
        <v>4</v>
      </c>
      <c r="G65" s="15">
        <v>1</v>
      </c>
      <c r="H65" s="15">
        <v>5</v>
      </c>
      <c r="I65" s="15">
        <f t="shared" si="5"/>
        <v>10</v>
      </c>
      <c r="J65" s="15">
        <v>6</v>
      </c>
      <c r="K65" s="15">
        <v>1</v>
      </c>
      <c r="L65" s="15">
        <v>7</v>
      </c>
      <c r="M65" s="15">
        <f t="shared" si="1"/>
        <v>22</v>
      </c>
      <c r="N65" s="15">
        <v>4</v>
      </c>
      <c r="O65" s="15">
        <v>3</v>
      </c>
      <c r="P65" s="15">
        <v>2</v>
      </c>
      <c r="Q65" s="15">
        <v>9</v>
      </c>
      <c r="R65" s="54" t="s">
        <v>233</v>
      </c>
      <c r="S65" s="54" t="s">
        <v>145</v>
      </c>
      <c r="T65" s="54" t="s">
        <v>233</v>
      </c>
      <c r="U65" s="54" t="s">
        <v>107</v>
      </c>
      <c r="V65" s="54" t="s">
        <v>476</v>
      </c>
      <c r="W65" s="54" t="s">
        <v>564</v>
      </c>
    </row>
    <row r="66" spans="1:23" x14ac:dyDescent="0.2">
      <c r="A66" s="9" t="s">
        <v>642</v>
      </c>
      <c r="B66" s="15">
        <v>0</v>
      </c>
      <c r="C66" s="15">
        <v>0</v>
      </c>
      <c r="D66" s="15">
        <v>1</v>
      </c>
      <c r="E66" s="15">
        <f t="shared" si="2"/>
        <v>1</v>
      </c>
      <c r="F66" s="15">
        <v>3</v>
      </c>
      <c r="G66" s="15">
        <v>0</v>
      </c>
      <c r="H66" s="15">
        <v>0</v>
      </c>
      <c r="I66" s="15">
        <f t="shared" si="5"/>
        <v>3</v>
      </c>
      <c r="J66" s="15">
        <v>1</v>
      </c>
      <c r="K66" s="15">
        <v>0</v>
      </c>
      <c r="L66" s="15">
        <v>1</v>
      </c>
      <c r="M66" s="15">
        <f t="shared" si="1"/>
        <v>5</v>
      </c>
      <c r="N66" s="15">
        <v>2</v>
      </c>
      <c r="O66" s="15">
        <v>0</v>
      </c>
      <c r="P66" s="15">
        <v>1</v>
      </c>
      <c r="Q66" s="15">
        <v>3</v>
      </c>
      <c r="R66" s="54" t="s">
        <v>233</v>
      </c>
      <c r="S66" s="54" t="s">
        <v>145</v>
      </c>
      <c r="T66" s="54" t="s">
        <v>233</v>
      </c>
      <c r="U66" s="54" t="s">
        <v>11</v>
      </c>
      <c r="V66" s="54" t="s">
        <v>477</v>
      </c>
      <c r="W66" s="54" t="s">
        <v>11</v>
      </c>
    </row>
    <row r="67" spans="1:23" x14ac:dyDescent="0.2">
      <c r="A67" s="9" t="s">
        <v>643</v>
      </c>
      <c r="B67" s="15">
        <v>9</v>
      </c>
      <c r="C67" s="15">
        <v>6</v>
      </c>
      <c r="D67" s="15">
        <v>3</v>
      </c>
      <c r="E67" s="15">
        <f t="shared" si="2"/>
        <v>18</v>
      </c>
      <c r="F67" s="15">
        <v>24</v>
      </c>
      <c r="G67" s="15">
        <v>5</v>
      </c>
      <c r="H67" s="15">
        <v>14</v>
      </c>
      <c r="I67" s="15">
        <f t="shared" si="5"/>
        <v>43</v>
      </c>
      <c r="J67" s="15">
        <v>11</v>
      </c>
      <c r="K67" s="15">
        <v>1</v>
      </c>
      <c r="L67" s="15">
        <v>12</v>
      </c>
      <c r="M67" s="15">
        <f t="shared" si="1"/>
        <v>73</v>
      </c>
      <c r="N67" s="15">
        <v>22</v>
      </c>
      <c r="O67" s="15">
        <v>9</v>
      </c>
      <c r="P67" s="15">
        <v>7</v>
      </c>
      <c r="Q67" s="15">
        <v>38</v>
      </c>
      <c r="R67" s="54" t="s">
        <v>233</v>
      </c>
      <c r="S67" s="54" t="s">
        <v>69</v>
      </c>
      <c r="T67" s="54" t="s">
        <v>233</v>
      </c>
      <c r="U67" s="54" t="s">
        <v>424</v>
      </c>
      <c r="V67" s="54" t="s">
        <v>478</v>
      </c>
      <c r="W67" s="54" t="s">
        <v>562</v>
      </c>
    </row>
    <row r="68" spans="1:23" x14ac:dyDescent="0.2">
      <c r="A68" s="9" t="s">
        <v>644</v>
      </c>
      <c r="B68" s="15"/>
      <c r="C68" s="15"/>
      <c r="D68" s="15"/>
      <c r="E68" s="15"/>
      <c r="F68" s="15">
        <v>1</v>
      </c>
      <c r="G68" s="15">
        <v>0</v>
      </c>
      <c r="H68" s="15">
        <v>0</v>
      </c>
      <c r="I68" s="15">
        <f t="shared" si="5"/>
        <v>1</v>
      </c>
      <c r="J68" s="15"/>
      <c r="K68" s="15"/>
      <c r="L68" s="15"/>
      <c r="M68" s="15">
        <f t="shared" si="1"/>
        <v>1</v>
      </c>
      <c r="N68" s="15">
        <v>1</v>
      </c>
      <c r="O68" s="15">
        <v>0</v>
      </c>
      <c r="P68" s="15">
        <v>0</v>
      </c>
      <c r="Q68" s="15">
        <v>1</v>
      </c>
      <c r="R68" s="52" t="s">
        <v>233</v>
      </c>
      <c r="S68" s="52" t="s">
        <v>145</v>
      </c>
      <c r="T68" s="52" t="s">
        <v>233</v>
      </c>
      <c r="U68" s="54" t="s">
        <v>425</v>
      </c>
    </row>
    <row r="69" spans="1:23" x14ac:dyDescent="0.2">
      <c r="A69" s="9" t="s">
        <v>645</v>
      </c>
      <c r="B69" s="15"/>
      <c r="C69" s="15"/>
      <c r="D69" s="15"/>
      <c r="E69" s="15"/>
      <c r="F69" s="15"/>
      <c r="G69" s="15"/>
      <c r="H69" s="15"/>
      <c r="I69" s="15"/>
      <c r="J69" s="15">
        <v>1</v>
      </c>
      <c r="K69" s="15">
        <v>0</v>
      </c>
      <c r="L69" s="15">
        <v>1</v>
      </c>
      <c r="M69" s="15">
        <f t="shared" si="1"/>
        <v>1</v>
      </c>
      <c r="N69" s="15">
        <v>0</v>
      </c>
      <c r="O69" s="15">
        <v>1</v>
      </c>
      <c r="P69" s="15">
        <v>0</v>
      </c>
      <c r="Q69" s="15">
        <v>1</v>
      </c>
      <c r="R69" s="54" t="s">
        <v>233</v>
      </c>
      <c r="S69" s="54" t="s">
        <v>62</v>
      </c>
      <c r="T69" s="54" t="s">
        <v>233</v>
      </c>
      <c r="V69" s="54" t="s">
        <v>479</v>
      </c>
    </row>
    <row r="70" spans="1:23" x14ac:dyDescent="0.2">
      <c r="A70" s="9" t="s">
        <v>646</v>
      </c>
      <c r="B70" s="15">
        <v>16</v>
      </c>
      <c r="C70" s="15">
        <v>4</v>
      </c>
      <c r="D70" s="15">
        <v>6</v>
      </c>
      <c r="E70" s="15">
        <f t="shared" si="2"/>
        <v>26</v>
      </c>
      <c r="F70" s="15">
        <v>43</v>
      </c>
      <c r="G70" s="15">
        <v>4</v>
      </c>
      <c r="H70" s="15">
        <v>11</v>
      </c>
      <c r="I70" s="15">
        <f>H70+G70+F70</f>
        <v>58</v>
      </c>
      <c r="J70" s="15">
        <v>12</v>
      </c>
      <c r="K70" s="15">
        <v>2</v>
      </c>
      <c r="L70" s="15">
        <v>14</v>
      </c>
      <c r="M70" s="15">
        <f t="shared" si="1"/>
        <v>98</v>
      </c>
      <c r="N70" s="15">
        <v>42</v>
      </c>
      <c r="O70" s="15">
        <v>11</v>
      </c>
      <c r="P70" s="15">
        <v>15</v>
      </c>
      <c r="Q70" s="15">
        <v>68</v>
      </c>
      <c r="R70" s="54" t="s">
        <v>233</v>
      </c>
      <c r="S70" s="54" t="s">
        <v>145</v>
      </c>
      <c r="T70" s="54" t="s">
        <v>233</v>
      </c>
      <c r="U70" s="54" t="s">
        <v>12</v>
      </c>
      <c r="V70" s="54" t="s">
        <v>480</v>
      </c>
      <c r="W70" s="54" t="s">
        <v>12</v>
      </c>
    </row>
    <row r="71" spans="1:23" x14ac:dyDescent="0.2">
      <c r="A71" s="9" t="s">
        <v>647</v>
      </c>
      <c r="B71" s="15">
        <v>1</v>
      </c>
      <c r="C71" s="15">
        <v>0</v>
      </c>
      <c r="D71" s="15">
        <v>0</v>
      </c>
      <c r="E71" s="15">
        <f t="shared" si="2"/>
        <v>1</v>
      </c>
      <c r="F71" s="15"/>
      <c r="G71" s="15"/>
      <c r="H71" s="15"/>
      <c r="I71" s="15"/>
      <c r="J71" s="15">
        <v>0</v>
      </c>
      <c r="K71" s="15">
        <v>1</v>
      </c>
      <c r="L71" s="15">
        <v>1</v>
      </c>
      <c r="M71" s="15">
        <f t="shared" si="1"/>
        <v>2</v>
      </c>
      <c r="N71" s="15">
        <v>0</v>
      </c>
      <c r="O71" s="15">
        <v>0</v>
      </c>
      <c r="P71" s="15">
        <v>1</v>
      </c>
      <c r="Q71" s="15">
        <v>1</v>
      </c>
      <c r="R71" s="54" t="s">
        <v>233</v>
      </c>
      <c r="S71" s="54" t="s">
        <v>145</v>
      </c>
      <c r="T71" s="54" t="s">
        <v>233</v>
      </c>
      <c r="V71" s="54" t="s">
        <v>481</v>
      </c>
      <c r="W71" s="54" t="s">
        <v>5</v>
      </c>
    </row>
    <row r="72" spans="1:23" x14ac:dyDescent="0.2">
      <c r="A72" s="9" t="s">
        <v>648</v>
      </c>
      <c r="B72" s="15"/>
      <c r="C72" s="15"/>
      <c r="D72" s="15"/>
      <c r="E72" s="15"/>
      <c r="F72" s="15">
        <v>4</v>
      </c>
      <c r="G72" s="15">
        <v>1</v>
      </c>
      <c r="H72" s="15">
        <v>0</v>
      </c>
      <c r="I72" s="15">
        <f>H72+G72+F72</f>
        <v>5</v>
      </c>
      <c r="J72" s="15"/>
      <c r="K72" s="15"/>
      <c r="L72" s="15"/>
      <c r="M72" s="15">
        <f t="shared" si="1"/>
        <v>5</v>
      </c>
      <c r="N72" s="15">
        <v>4</v>
      </c>
      <c r="O72" s="15">
        <v>0</v>
      </c>
      <c r="P72" s="15">
        <v>0</v>
      </c>
      <c r="Q72" s="15">
        <v>4</v>
      </c>
      <c r="R72" s="76" t="s">
        <v>233</v>
      </c>
      <c r="S72" s="76" t="s">
        <v>145</v>
      </c>
      <c r="T72" s="76" t="s">
        <v>233</v>
      </c>
      <c r="U72" s="54" t="s">
        <v>426</v>
      </c>
    </row>
    <row r="73" spans="1:23" x14ac:dyDescent="0.2">
      <c r="A73" s="9" t="s">
        <v>649</v>
      </c>
      <c r="B73" s="15"/>
      <c r="C73" s="15"/>
      <c r="D73" s="15"/>
      <c r="E73" s="15"/>
      <c r="F73" s="15">
        <v>20</v>
      </c>
      <c r="G73" s="15">
        <v>19</v>
      </c>
      <c r="H73" s="15">
        <v>7</v>
      </c>
      <c r="I73" s="15">
        <f>H73+G73+F73</f>
        <v>46</v>
      </c>
      <c r="J73" s="15">
        <v>12</v>
      </c>
      <c r="K73" s="15">
        <v>0</v>
      </c>
      <c r="L73" s="15">
        <v>12</v>
      </c>
      <c r="M73" s="15">
        <f t="shared" si="1"/>
        <v>58</v>
      </c>
      <c r="N73" s="15">
        <v>20</v>
      </c>
      <c r="O73" s="15">
        <v>7</v>
      </c>
      <c r="P73" s="15">
        <v>0</v>
      </c>
      <c r="Q73" s="15">
        <v>27</v>
      </c>
      <c r="S73" s="54" t="s">
        <v>65</v>
      </c>
      <c r="T73" s="54" t="s">
        <v>828</v>
      </c>
      <c r="U73" s="54" t="s">
        <v>108</v>
      </c>
      <c r="V73" s="54" t="s">
        <v>482</v>
      </c>
    </row>
    <row r="74" spans="1:23" x14ac:dyDescent="0.2">
      <c r="A74" s="9" t="s">
        <v>650</v>
      </c>
      <c r="B74" s="15"/>
      <c r="C74" s="15"/>
      <c r="D74" s="15"/>
      <c r="E74" s="15"/>
      <c r="F74" s="15"/>
      <c r="G74" s="15"/>
      <c r="H74" s="15"/>
      <c r="I74" s="15"/>
      <c r="J74" s="15">
        <v>1</v>
      </c>
      <c r="K74" s="15">
        <v>0</v>
      </c>
      <c r="L74" s="15">
        <v>1</v>
      </c>
      <c r="M74" s="15">
        <f t="shared" ref="M74:M137" si="6">SUM(L74+I74+E74)</f>
        <v>1</v>
      </c>
      <c r="N74" s="15">
        <v>0</v>
      </c>
      <c r="O74" s="15">
        <v>1</v>
      </c>
      <c r="P74" s="15">
        <v>0</v>
      </c>
      <c r="Q74" s="15">
        <v>1</v>
      </c>
      <c r="S74" s="54" t="s">
        <v>65</v>
      </c>
      <c r="T74" s="54" t="s">
        <v>828</v>
      </c>
      <c r="V74" s="54" t="s">
        <v>483</v>
      </c>
    </row>
    <row r="75" spans="1:23" x14ac:dyDescent="0.2">
      <c r="A75" s="9" t="s">
        <v>651</v>
      </c>
      <c r="B75" s="15">
        <v>2</v>
      </c>
      <c r="C75" s="15">
        <v>0</v>
      </c>
      <c r="D75" s="15">
        <v>2</v>
      </c>
      <c r="E75" s="15">
        <f t="shared" ref="E75:E138" si="7">SUM(B75:D75)</f>
        <v>4</v>
      </c>
      <c r="F75" s="15">
        <v>2</v>
      </c>
      <c r="G75" s="15">
        <v>2</v>
      </c>
      <c r="H75" s="15">
        <v>0</v>
      </c>
      <c r="I75" s="15">
        <f>H75+G75+F75</f>
        <v>4</v>
      </c>
      <c r="J75" s="15">
        <v>3</v>
      </c>
      <c r="K75" s="15">
        <v>0</v>
      </c>
      <c r="L75" s="15">
        <v>3</v>
      </c>
      <c r="M75" s="15">
        <f t="shared" si="6"/>
        <v>11</v>
      </c>
      <c r="N75" s="15">
        <v>3</v>
      </c>
      <c r="O75" s="15">
        <v>1</v>
      </c>
      <c r="P75" s="15">
        <v>2</v>
      </c>
      <c r="Q75" s="15">
        <v>6</v>
      </c>
      <c r="R75" s="54" t="s">
        <v>233</v>
      </c>
      <c r="S75" s="54" t="s">
        <v>66</v>
      </c>
      <c r="T75" s="54" t="s">
        <v>828</v>
      </c>
      <c r="U75" s="54" t="s">
        <v>428</v>
      </c>
      <c r="V75" s="54" t="s">
        <v>484</v>
      </c>
      <c r="W75" s="54" t="s">
        <v>428</v>
      </c>
    </row>
    <row r="76" spans="1:23" x14ac:dyDescent="0.2">
      <c r="A76" s="9" t="s">
        <v>652</v>
      </c>
      <c r="B76" s="15">
        <v>1</v>
      </c>
      <c r="C76" s="15">
        <v>0</v>
      </c>
      <c r="D76" s="15">
        <v>0</v>
      </c>
      <c r="E76" s="15">
        <f t="shared" si="7"/>
        <v>1</v>
      </c>
      <c r="F76" s="15"/>
      <c r="G76" s="15"/>
      <c r="H76" s="15"/>
      <c r="I76" s="15"/>
      <c r="J76" s="15">
        <v>1</v>
      </c>
      <c r="K76" s="15">
        <v>0</v>
      </c>
      <c r="L76" s="15">
        <v>1</v>
      </c>
      <c r="M76" s="15">
        <f t="shared" si="6"/>
        <v>2</v>
      </c>
      <c r="N76" s="15">
        <v>0</v>
      </c>
      <c r="O76" s="15">
        <v>0</v>
      </c>
      <c r="P76" s="15">
        <v>1</v>
      </c>
      <c r="Q76" s="15">
        <v>1</v>
      </c>
      <c r="R76" s="54" t="s">
        <v>233</v>
      </c>
      <c r="S76" s="54" t="s">
        <v>145</v>
      </c>
      <c r="T76" s="54" t="s">
        <v>233</v>
      </c>
      <c r="V76" s="54" t="s">
        <v>485</v>
      </c>
      <c r="W76" s="54" t="s">
        <v>13</v>
      </c>
    </row>
    <row r="77" spans="1:23" x14ac:dyDescent="0.2">
      <c r="A77" s="9" t="s">
        <v>486</v>
      </c>
      <c r="B77" s="15"/>
      <c r="C77" s="15"/>
      <c r="D77" s="15"/>
      <c r="E77" s="15"/>
      <c r="F77" s="15">
        <v>1</v>
      </c>
      <c r="G77" s="15">
        <v>0</v>
      </c>
      <c r="H77" s="15">
        <v>0</v>
      </c>
      <c r="I77" s="15">
        <f t="shared" ref="I77:I85" si="8">H77+G77+F77</f>
        <v>1</v>
      </c>
      <c r="J77" s="15">
        <v>1</v>
      </c>
      <c r="K77" s="15">
        <v>0</v>
      </c>
      <c r="L77" s="15">
        <v>1</v>
      </c>
      <c r="M77" s="15">
        <f t="shared" si="6"/>
        <v>2</v>
      </c>
      <c r="N77" s="15">
        <v>0</v>
      </c>
      <c r="O77" s="15">
        <v>1</v>
      </c>
      <c r="P77" s="15">
        <v>0</v>
      </c>
      <c r="Q77" s="15">
        <v>1</v>
      </c>
      <c r="S77" s="54" t="s">
        <v>56</v>
      </c>
      <c r="T77" s="54" t="s">
        <v>234</v>
      </c>
      <c r="U77" s="54" t="s">
        <v>396</v>
      </c>
      <c r="V77" s="54" t="s">
        <v>486</v>
      </c>
    </row>
    <row r="78" spans="1:23" x14ac:dyDescent="0.2">
      <c r="A78" s="9" t="s">
        <v>653</v>
      </c>
      <c r="B78" s="15"/>
      <c r="C78" s="15"/>
      <c r="D78" s="15"/>
      <c r="E78" s="15"/>
      <c r="F78" s="15">
        <v>0</v>
      </c>
      <c r="G78" s="15">
        <v>1</v>
      </c>
      <c r="H78" s="15">
        <v>0</v>
      </c>
      <c r="I78" s="15">
        <f t="shared" si="8"/>
        <v>1</v>
      </c>
      <c r="J78" s="15"/>
      <c r="K78" s="15"/>
      <c r="L78" s="15"/>
      <c r="M78" s="15">
        <f t="shared" si="6"/>
        <v>1</v>
      </c>
      <c r="R78" s="76" t="s">
        <v>233</v>
      </c>
      <c r="S78" s="76" t="s">
        <v>65</v>
      </c>
      <c r="T78" s="76" t="s">
        <v>233</v>
      </c>
      <c r="U78" s="54" t="s">
        <v>427</v>
      </c>
    </row>
    <row r="79" spans="1:23" x14ac:dyDescent="0.2">
      <c r="A79" s="9" t="s">
        <v>654</v>
      </c>
      <c r="B79" s="15">
        <v>1</v>
      </c>
      <c r="C79" s="15">
        <v>0</v>
      </c>
      <c r="D79" s="15">
        <v>0</v>
      </c>
      <c r="E79" s="15">
        <f t="shared" si="7"/>
        <v>1</v>
      </c>
      <c r="F79" s="15">
        <v>1</v>
      </c>
      <c r="G79" s="15">
        <v>0</v>
      </c>
      <c r="H79" s="15">
        <v>0</v>
      </c>
      <c r="I79" s="15">
        <f t="shared" si="8"/>
        <v>1</v>
      </c>
      <c r="J79" s="15"/>
      <c r="K79" s="15"/>
      <c r="L79" s="15"/>
      <c r="M79" s="15">
        <f t="shared" si="6"/>
        <v>2</v>
      </c>
      <c r="N79" s="15">
        <v>1</v>
      </c>
      <c r="O79" s="15">
        <v>0</v>
      </c>
      <c r="P79" s="15">
        <v>1</v>
      </c>
      <c r="Q79" s="15">
        <v>2</v>
      </c>
      <c r="R79" s="76"/>
      <c r="S79" s="76" t="s">
        <v>63</v>
      </c>
      <c r="T79" s="76" t="s">
        <v>828</v>
      </c>
      <c r="U79" s="54" t="s">
        <v>14</v>
      </c>
      <c r="W79" s="54" t="s">
        <v>14</v>
      </c>
    </row>
    <row r="80" spans="1:23" x14ac:dyDescent="0.2">
      <c r="A80" s="9" t="s">
        <v>655</v>
      </c>
      <c r="B80" s="15">
        <v>2</v>
      </c>
      <c r="C80" s="15">
        <v>2</v>
      </c>
      <c r="D80" s="15">
        <v>1</v>
      </c>
      <c r="E80" s="15">
        <f t="shared" si="7"/>
        <v>5</v>
      </c>
      <c r="F80" s="15">
        <v>25</v>
      </c>
      <c r="G80" s="15">
        <v>5</v>
      </c>
      <c r="H80" s="15">
        <v>18</v>
      </c>
      <c r="I80" s="15">
        <f t="shared" si="8"/>
        <v>48</v>
      </c>
      <c r="J80" s="15">
        <v>7</v>
      </c>
      <c r="K80" s="15">
        <v>3</v>
      </c>
      <c r="L80" s="15">
        <v>10</v>
      </c>
      <c r="M80" s="15">
        <f t="shared" si="6"/>
        <v>63</v>
      </c>
      <c r="N80" s="15">
        <v>23</v>
      </c>
      <c r="O80" s="15">
        <v>4</v>
      </c>
      <c r="P80" s="15">
        <v>3</v>
      </c>
      <c r="Q80" s="15">
        <v>30</v>
      </c>
      <c r="R80" s="54" t="s">
        <v>233</v>
      </c>
      <c r="S80" s="54" t="s">
        <v>54</v>
      </c>
      <c r="T80" s="54" t="s">
        <v>233</v>
      </c>
      <c r="U80" s="54" t="s">
        <v>430</v>
      </c>
      <c r="V80" s="54" t="s">
        <v>487</v>
      </c>
      <c r="W80" s="54" t="s">
        <v>565</v>
      </c>
    </row>
    <row r="81" spans="1:23" x14ac:dyDescent="0.2">
      <c r="A81" s="9" t="s">
        <v>488</v>
      </c>
      <c r="B81" s="15">
        <v>0</v>
      </c>
      <c r="C81" s="15">
        <v>1</v>
      </c>
      <c r="D81" s="15">
        <v>2</v>
      </c>
      <c r="E81" s="15">
        <f t="shared" si="7"/>
        <v>3</v>
      </c>
      <c r="F81" s="15">
        <v>4</v>
      </c>
      <c r="G81" s="15">
        <v>1</v>
      </c>
      <c r="H81" s="15">
        <v>2</v>
      </c>
      <c r="I81" s="15">
        <f t="shared" si="8"/>
        <v>7</v>
      </c>
      <c r="J81" s="15">
        <v>4</v>
      </c>
      <c r="K81" s="15">
        <v>2</v>
      </c>
      <c r="L81" s="15">
        <v>6</v>
      </c>
      <c r="M81" s="15">
        <f t="shared" si="6"/>
        <v>16</v>
      </c>
      <c r="N81" s="15">
        <v>5</v>
      </c>
      <c r="O81" s="15">
        <v>3</v>
      </c>
      <c r="P81" s="15">
        <v>1</v>
      </c>
      <c r="Q81" s="15">
        <v>9</v>
      </c>
      <c r="R81" s="54" t="s">
        <v>233</v>
      </c>
      <c r="S81" s="54" t="s">
        <v>65</v>
      </c>
      <c r="T81" s="54" t="s">
        <v>233</v>
      </c>
      <c r="U81" s="54" t="s">
        <v>431</v>
      </c>
      <c r="V81" s="54" t="s">
        <v>488</v>
      </c>
      <c r="W81" s="54" t="s">
        <v>431</v>
      </c>
    </row>
    <row r="82" spans="1:23" x14ac:dyDescent="0.2">
      <c r="A82" s="9" t="s">
        <v>656</v>
      </c>
      <c r="B82" s="15"/>
      <c r="C82" s="15"/>
      <c r="D82" s="15"/>
      <c r="E82" s="15"/>
      <c r="F82" s="15">
        <v>7</v>
      </c>
      <c r="G82" s="15">
        <v>0</v>
      </c>
      <c r="H82" s="15">
        <v>0</v>
      </c>
      <c r="I82" s="15">
        <f t="shared" si="8"/>
        <v>7</v>
      </c>
      <c r="J82" s="15"/>
      <c r="K82" s="15"/>
      <c r="L82" s="15"/>
      <c r="M82" s="15">
        <f t="shared" si="6"/>
        <v>7</v>
      </c>
      <c r="R82" s="76"/>
      <c r="S82" s="76" t="s">
        <v>66</v>
      </c>
      <c r="T82" s="76" t="s">
        <v>828</v>
      </c>
      <c r="U82" s="54" t="s">
        <v>432</v>
      </c>
    </row>
    <row r="83" spans="1:23" x14ac:dyDescent="0.2">
      <c r="A83" s="9" t="s">
        <v>489</v>
      </c>
      <c r="B83" s="15">
        <v>5</v>
      </c>
      <c r="C83" s="15">
        <v>0</v>
      </c>
      <c r="D83" s="15">
        <v>3</v>
      </c>
      <c r="E83" s="15">
        <f t="shared" si="7"/>
        <v>8</v>
      </c>
      <c r="F83" s="15">
        <v>27</v>
      </c>
      <c r="G83" s="15">
        <v>4</v>
      </c>
      <c r="H83" s="15">
        <v>9</v>
      </c>
      <c r="I83" s="15">
        <f t="shared" si="8"/>
        <v>40</v>
      </c>
      <c r="J83" s="15">
        <v>20</v>
      </c>
      <c r="K83" s="15">
        <v>3</v>
      </c>
      <c r="L83" s="15">
        <v>23</v>
      </c>
      <c r="M83" s="15">
        <f t="shared" si="6"/>
        <v>71</v>
      </c>
      <c r="N83" s="15">
        <v>28</v>
      </c>
      <c r="O83" s="15">
        <v>20</v>
      </c>
      <c r="P83" s="15">
        <v>4</v>
      </c>
      <c r="Q83" s="15">
        <v>52</v>
      </c>
      <c r="R83" s="54" t="s">
        <v>233</v>
      </c>
      <c r="S83" s="54" t="s">
        <v>54</v>
      </c>
      <c r="T83" s="54" t="s">
        <v>233</v>
      </c>
      <c r="U83" s="54" t="s">
        <v>15</v>
      </c>
      <c r="V83" s="54" t="s">
        <v>489</v>
      </c>
      <c r="W83" s="54" t="s">
        <v>15</v>
      </c>
    </row>
    <row r="84" spans="1:23" x14ac:dyDescent="0.2">
      <c r="A84" s="9" t="s">
        <v>657</v>
      </c>
      <c r="B84" s="15"/>
      <c r="C84" s="15"/>
      <c r="D84" s="15"/>
      <c r="E84" s="15"/>
      <c r="F84" s="15">
        <v>0</v>
      </c>
      <c r="G84" s="15">
        <v>0</v>
      </c>
      <c r="H84" s="15">
        <v>1</v>
      </c>
      <c r="I84" s="15">
        <f t="shared" si="8"/>
        <v>1</v>
      </c>
      <c r="J84" s="15"/>
      <c r="K84" s="15"/>
      <c r="L84" s="15"/>
      <c r="M84" s="15">
        <f t="shared" si="6"/>
        <v>1</v>
      </c>
      <c r="N84" s="15">
        <v>1</v>
      </c>
      <c r="O84" s="15">
        <v>0</v>
      </c>
      <c r="P84" s="15">
        <v>0</v>
      </c>
      <c r="Q84" s="15">
        <v>1</v>
      </c>
      <c r="R84" s="76"/>
      <c r="S84" s="76" t="s">
        <v>145</v>
      </c>
      <c r="T84" s="76" t="s">
        <v>828</v>
      </c>
      <c r="U84" s="54" t="s">
        <v>109</v>
      </c>
    </row>
    <row r="85" spans="1:23" x14ac:dyDescent="0.2">
      <c r="A85" s="9" t="s">
        <v>490</v>
      </c>
      <c r="B85" s="15">
        <v>1</v>
      </c>
      <c r="C85" s="15">
        <v>0</v>
      </c>
      <c r="D85" s="15">
        <v>0</v>
      </c>
      <c r="E85" s="15">
        <f t="shared" si="7"/>
        <v>1</v>
      </c>
      <c r="F85" s="15">
        <v>0</v>
      </c>
      <c r="G85" s="15">
        <v>0</v>
      </c>
      <c r="H85" s="15">
        <v>1</v>
      </c>
      <c r="I85" s="15">
        <f t="shared" si="8"/>
        <v>1</v>
      </c>
      <c r="J85" s="15">
        <v>4</v>
      </c>
      <c r="K85" s="15">
        <v>0</v>
      </c>
      <c r="L85" s="15">
        <v>4</v>
      </c>
      <c r="M85" s="15">
        <f t="shared" si="6"/>
        <v>6</v>
      </c>
      <c r="N85" s="15">
        <v>0</v>
      </c>
      <c r="O85" s="15">
        <v>4</v>
      </c>
      <c r="P85" s="15">
        <v>1</v>
      </c>
      <c r="Q85" s="15">
        <v>5</v>
      </c>
      <c r="S85" s="54" t="s">
        <v>68</v>
      </c>
      <c r="T85" s="54" t="s">
        <v>828</v>
      </c>
      <c r="U85" s="54" t="s">
        <v>16</v>
      </c>
      <c r="V85" s="54" t="s">
        <v>490</v>
      </c>
      <c r="W85" s="54" t="s">
        <v>16</v>
      </c>
    </row>
    <row r="86" spans="1:23" x14ac:dyDescent="0.2">
      <c r="A86" s="9" t="s">
        <v>658</v>
      </c>
      <c r="B86" s="15">
        <v>3</v>
      </c>
      <c r="C86" s="15">
        <v>1</v>
      </c>
      <c r="D86" s="15">
        <v>4</v>
      </c>
      <c r="E86" s="15">
        <f t="shared" si="7"/>
        <v>8</v>
      </c>
      <c r="F86" s="50"/>
      <c r="G86" s="50"/>
      <c r="H86" s="50"/>
      <c r="I86" s="50"/>
      <c r="J86" s="50"/>
      <c r="K86" s="50"/>
      <c r="L86" s="50"/>
      <c r="M86" s="15">
        <f t="shared" si="6"/>
        <v>8</v>
      </c>
      <c r="N86" s="15">
        <v>0</v>
      </c>
      <c r="O86" s="15">
        <v>0</v>
      </c>
      <c r="P86" s="15">
        <v>4</v>
      </c>
      <c r="Q86" s="15">
        <v>4</v>
      </c>
      <c r="R86" s="52"/>
      <c r="S86" s="52" t="s">
        <v>72</v>
      </c>
      <c r="T86" s="52" t="s">
        <v>234</v>
      </c>
      <c r="W86" s="54" t="s">
        <v>17</v>
      </c>
    </row>
    <row r="87" spans="1:23" x14ac:dyDescent="0.2">
      <c r="A87" s="9" t="s">
        <v>491</v>
      </c>
      <c r="B87" s="15"/>
      <c r="C87" s="15"/>
      <c r="D87" s="15"/>
      <c r="E87" s="15"/>
      <c r="F87" s="15">
        <v>17</v>
      </c>
      <c r="G87" s="15">
        <v>3</v>
      </c>
      <c r="H87" s="15">
        <v>8</v>
      </c>
      <c r="I87" s="15">
        <f t="shared" ref="I87:I92" si="9">H87+G87+F87</f>
        <v>28</v>
      </c>
      <c r="J87" s="15">
        <v>16</v>
      </c>
      <c r="K87" s="15">
        <v>12</v>
      </c>
      <c r="L87" s="15">
        <v>28</v>
      </c>
      <c r="M87" s="15">
        <f t="shared" si="6"/>
        <v>56</v>
      </c>
      <c r="N87" s="15">
        <v>16</v>
      </c>
      <c r="O87" s="15">
        <v>18</v>
      </c>
      <c r="P87" s="15">
        <v>0</v>
      </c>
      <c r="Q87" s="15">
        <v>34</v>
      </c>
      <c r="S87" s="54" t="s">
        <v>66</v>
      </c>
      <c r="T87" s="54" t="s">
        <v>828</v>
      </c>
      <c r="U87" s="54" t="s">
        <v>110</v>
      </c>
      <c r="V87" s="54" t="s">
        <v>491</v>
      </c>
    </row>
    <row r="88" spans="1:23" x14ac:dyDescent="0.2">
      <c r="A88" s="9" t="s">
        <v>659</v>
      </c>
      <c r="B88" s="15"/>
      <c r="C88" s="15"/>
      <c r="D88" s="15"/>
      <c r="E88" s="15"/>
      <c r="F88" s="15">
        <v>0</v>
      </c>
      <c r="G88" s="15">
        <v>0</v>
      </c>
      <c r="H88" s="15">
        <v>1</v>
      </c>
      <c r="I88" s="15">
        <f t="shared" si="9"/>
        <v>1</v>
      </c>
      <c r="J88" s="15"/>
      <c r="K88" s="15"/>
      <c r="L88" s="15"/>
      <c r="M88" s="15">
        <f t="shared" si="6"/>
        <v>1</v>
      </c>
      <c r="R88" s="76" t="s">
        <v>233</v>
      </c>
      <c r="S88" s="76" t="s">
        <v>66</v>
      </c>
      <c r="T88" s="76" t="s">
        <v>233</v>
      </c>
      <c r="U88" s="54" t="s">
        <v>433</v>
      </c>
    </row>
    <row r="89" spans="1:23" x14ac:dyDescent="0.2">
      <c r="A89" s="9" t="s">
        <v>492</v>
      </c>
      <c r="B89" s="15">
        <v>5</v>
      </c>
      <c r="C89" s="15">
        <v>1</v>
      </c>
      <c r="D89" s="15">
        <v>3</v>
      </c>
      <c r="E89" s="15">
        <f t="shared" si="7"/>
        <v>9</v>
      </c>
      <c r="F89" s="15">
        <v>89</v>
      </c>
      <c r="G89" s="15">
        <v>22</v>
      </c>
      <c r="H89" s="15">
        <v>21</v>
      </c>
      <c r="I89" s="15">
        <f t="shared" si="9"/>
        <v>132</v>
      </c>
      <c r="J89" s="15">
        <v>32</v>
      </c>
      <c r="K89" s="15">
        <v>1</v>
      </c>
      <c r="L89" s="15">
        <v>33</v>
      </c>
      <c r="M89" s="15">
        <f t="shared" si="6"/>
        <v>174</v>
      </c>
      <c r="N89" s="15">
        <v>77</v>
      </c>
      <c r="O89" s="15">
        <v>24</v>
      </c>
      <c r="P89" s="15">
        <v>6</v>
      </c>
      <c r="Q89" s="15">
        <v>107</v>
      </c>
      <c r="R89" s="54" t="s">
        <v>233</v>
      </c>
      <c r="S89" s="54" t="s">
        <v>65</v>
      </c>
      <c r="T89" s="54" t="s">
        <v>233</v>
      </c>
      <c r="U89" s="54" t="s">
        <v>86</v>
      </c>
      <c r="V89" s="54" t="s">
        <v>492</v>
      </c>
      <c r="W89" s="54" t="s">
        <v>575</v>
      </c>
    </row>
    <row r="90" spans="1:23" x14ac:dyDescent="0.2">
      <c r="A90" s="9" t="s">
        <v>660</v>
      </c>
      <c r="B90" s="15">
        <v>1</v>
      </c>
      <c r="C90" s="15">
        <v>1</v>
      </c>
      <c r="D90" s="15">
        <v>0</v>
      </c>
      <c r="E90" s="15">
        <f t="shared" si="7"/>
        <v>2</v>
      </c>
      <c r="F90" s="15">
        <v>2</v>
      </c>
      <c r="G90" s="15">
        <v>2</v>
      </c>
      <c r="H90" s="15">
        <v>0</v>
      </c>
      <c r="I90" s="15">
        <f t="shared" si="9"/>
        <v>4</v>
      </c>
      <c r="J90" s="15"/>
      <c r="K90" s="15"/>
      <c r="L90" s="15"/>
      <c r="M90" s="15">
        <f t="shared" si="6"/>
        <v>6</v>
      </c>
      <c r="N90" s="15">
        <v>2</v>
      </c>
      <c r="O90" s="15">
        <v>0</v>
      </c>
      <c r="P90" s="15">
        <v>1</v>
      </c>
      <c r="Q90" s="15">
        <v>3</v>
      </c>
      <c r="R90" s="76" t="s">
        <v>233</v>
      </c>
      <c r="S90" s="76" t="s">
        <v>65</v>
      </c>
      <c r="T90" s="76" t="s">
        <v>233</v>
      </c>
      <c r="U90" s="54" t="s">
        <v>18</v>
      </c>
      <c r="W90" s="54" t="s">
        <v>18</v>
      </c>
    </row>
    <row r="91" spans="1:23" x14ac:dyDescent="0.2">
      <c r="A91" s="9" t="s">
        <v>493</v>
      </c>
      <c r="B91" s="15">
        <v>3</v>
      </c>
      <c r="C91" s="15">
        <v>0</v>
      </c>
      <c r="D91" s="15">
        <v>1</v>
      </c>
      <c r="E91" s="15">
        <f t="shared" si="7"/>
        <v>4</v>
      </c>
      <c r="F91" s="15">
        <v>12</v>
      </c>
      <c r="G91" s="15">
        <v>2</v>
      </c>
      <c r="H91" s="15">
        <v>2</v>
      </c>
      <c r="I91" s="15">
        <f t="shared" si="9"/>
        <v>16</v>
      </c>
      <c r="J91" s="15">
        <v>10</v>
      </c>
      <c r="K91" s="15">
        <v>0</v>
      </c>
      <c r="L91" s="15">
        <v>10</v>
      </c>
      <c r="M91" s="15">
        <f t="shared" si="6"/>
        <v>30</v>
      </c>
      <c r="N91" s="15">
        <v>11</v>
      </c>
      <c r="O91" s="15">
        <v>8</v>
      </c>
      <c r="P91" s="15">
        <v>2</v>
      </c>
      <c r="Q91" s="15">
        <v>21</v>
      </c>
      <c r="R91" s="54" t="s">
        <v>233</v>
      </c>
      <c r="S91" s="54" t="s">
        <v>65</v>
      </c>
      <c r="T91" s="54" t="s">
        <v>233</v>
      </c>
      <c r="U91" s="54" t="s">
        <v>111</v>
      </c>
      <c r="V91" s="54" t="s">
        <v>493</v>
      </c>
      <c r="W91" s="54" t="s">
        <v>19</v>
      </c>
    </row>
    <row r="92" spans="1:23" x14ac:dyDescent="0.2">
      <c r="A92" s="9" t="s">
        <v>494</v>
      </c>
      <c r="B92" s="15"/>
      <c r="C92" s="15"/>
      <c r="D92" s="15"/>
      <c r="E92" s="15"/>
      <c r="F92" s="15">
        <v>4</v>
      </c>
      <c r="G92" s="15">
        <v>1</v>
      </c>
      <c r="H92" s="15">
        <v>0</v>
      </c>
      <c r="I92" s="15">
        <f t="shared" si="9"/>
        <v>5</v>
      </c>
      <c r="J92" s="15">
        <v>0</v>
      </c>
      <c r="K92" s="15">
        <v>1</v>
      </c>
      <c r="L92" s="15">
        <v>1</v>
      </c>
      <c r="M92" s="15">
        <f t="shared" si="6"/>
        <v>6</v>
      </c>
      <c r="N92" s="15">
        <v>2</v>
      </c>
      <c r="O92" s="15">
        <v>1</v>
      </c>
      <c r="P92" s="15">
        <v>0</v>
      </c>
      <c r="Q92" s="15">
        <v>3</v>
      </c>
      <c r="R92" s="54" t="s">
        <v>233</v>
      </c>
      <c r="S92" s="54" t="s">
        <v>66</v>
      </c>
      <c r="T92" s="54" t="s">
        <v>233</v>
      </c>
      <c r="U92" s="54" t="s">
        <v>112</v>
      </c>
      <c r="V92" s="54" t="s">
        <v>494</v>
      </c>
    </row>
    <row r="93" spans="1:23" x14ac:dyDescent="0.2">
      <c r="A93" s="9" t="s">
        <v>661</v>
      </c>
      <c r="B93" s="15">
        <v>0</v>
      </c>
      <c r="C93" s="15">
        <v>7</v>
      </c>
      <c r="D93" s="15">
        <v>0</v>
      </c>
      <c r="E93" s="15">
        <f t="shared" si="7"/>
        <v>7</v>
      </c>
      <c r="F93" s="50"/>
      <c r="G93" s="50"/>
      <c r="H93" s="50"/>
      <c r="I93" s="50"/>
      <c r="J93" s="50"/>
      <c r="K93" s="50"/>
      <c r="L93" s="50"/>
      <c r="M93" s="15">
        <f t="shared" si="6"/>
        <v>7</v>
      </c>
      <c r="R93" s="54" t="s">
        <v>233</v>
      </c>
      <c r="S93" s="54" t="s">
        <v>65</v>
      </c>
      <c r="T93" s="54" t="s">
        <v>233</v>
      </c>
      <c r="W93" s="54" t="s">
        <v>566</v>
      </c>
    </row>
    <row r="94" spans="1:23" x14ac:dyDescent="0.2">
      <c r="A94" s="9" t="s">
        <v>662</v>
      </c>
      <c r="B94" s="15">
        <v>3</v>
      </c>
      <c r="C94" s="15">
        <v>0</v>
      </c>
      <c r="D94" s="15">
        <v>6</v>
      </c>
      <c r="E94" s="15">
        <f t="shared" si="7"/>
        <v>9</v>
      </c>
      <c r="F94" s="15">
        <v>16</v>
      </c>
      <c r="G94" s="15">
        <v>2</v>
      </c>
      <c r="H94" s="15">
        <v>6</v>
      </c>
      <c r="I94" s="15">
        <f>H94+G94+F94</f>
        <v>24</v>
      </c>
      <c r="J94" s="15">
        <v>10</v>
      </c>
      <c r="K94" s="15">
        <v>0</v>
      </c>
      <c r="L94" s="15">
        <v>10</v>
      </c>
      <c r="M94" s="15">
        <f t="shared" si="6"/>
        <v>43</v>
      </c>
      <c r="N94" s="15">
        <v>17</v>
      </c>
      <c r="O94" s="15">
        <v>8</v>
      </c>
      <c r="P94" s="15">
        <v>3</v>
      </c>
      <c r="Q94" s="15">
        <v>28</v>
      </c>
      <c r="R94" s="54" t="s">
        <v>233</v>
      </c>
      <c r="S94" s="54" t="s">
        <v>65</v>
      </c>
      <c r="T94" s="54" t="s">
        <v>233</v>
      </c>
      <c r="U94" s="54" t="s">
        <v>20</v>
      </c>
      <c r="V94" s="54" t="s">
        <v>495</v>
      </c>
      <c r="W94" s="54" t="s">
        <v>20</v>
      </c>
    </row>
    <row r="95" spans="1:23" x14ac:dyDescent="0.2">
      <c r="A95" s="9" t="s">
        <v>663</v>
      </c>
      <c r="B95" s="15"/>
      <c r="C95" s="15"/>
      <c r="D95" s="15"/>
      <c r="E95" s="15"/>
      <c r="F95" s="15">
        <v>1</v>
      </c>
      <c r="G95" s="15">
        <v>0</v>
      </c>
      <c r="H95" s="15">
        <v>0</v>
      </c>
      <c r="I95" s="15">
        <f>H95+G95+F95</f>
        <v>1</v>
      </c>
      <c r="J95" s="15"/>
      <c r="K95" s="15"/>
      <c r="L95" s="15"/>
      <c r="M95" s="15">
        <f t="shared" si="6"/>
        <v>1</v>
      </c>
      <c r="N95" s="15">
        <v>1</v>
      </c>
      <c r="O95" s="15">
        <v>0</v>
      </c>
      <c r="P95" s="15">
        <v>0</v>
      </c>
      <c r="Q95" s="15">
        <v>1</v>
      </c>
      <c r="R95" s="76" t="s">
        <v>233</v>
      </c>
      <c r="S95" s="76" t="s">
        <v>145</v>
      </c>
      <c r="T95" s="76" t="s">
        <v>233</v>
      </c>
      <c r="U95" s="54" t="s">
        <v>113</v>
      </c>
    </row>
    <row r="96" spans="1:23" x14ac:dyDescent="0.2">
      <c r="A96" s="9" t="s">
        <v>664</v>
      </c>
      <c r="B96" s="15"/>
      <c r="C96" s="15"/>
      <c r="D96" s="15"/>
      <c r="E96" s="15"/>
      <c r="F96" s="15"/>
      <c r="G96" s="15"/>
      <c r="H96" s="15"/>
      <c r="I96" s="15"/>
      <c r="J96" s="15">
        <v>1</v>
      </c>
      <c r="K96" s="15">
        <v>0</v>
      </c>
      <c r="L96" s="15">
        <v>1</v>
      </c>
      <c r="M96" s="15">
        <f t="shared" si="6"/>
        <v>1</v>
      </c>
      <c r="N96" s="15">
        <v>1</v>
      </c>
      <c r="O96" s="15">
        <v>0</v>
      </c>
      <c r="P96" s="15">
        <v>0</v>
      </c>
      <c r="Q96" s="15">
        <v>1</v>
      </c>
      <c r="R96" s="54" t="s">
        <v>233</v>
      </c>
      <c r="S96" s="54" t="s">
        <v>62</v>
      </c>
      <c r="T96" s="54" t="s">
        <v>233</v>
      </c>
      <c r="V96" s="54" t="s">
        <v>496</v>
      </c>
    </row>
    <row r="97" spans="1:23" x14ac:dyDescent="0.2">
      <c r="A97" s="9" t="s">
        <v>665</v>
      </c>
      <c r="B97" s="15">
        <v>13</v>
      </c>
      <c r="C97" s="15">
        <v>4</v>
      </c>
      <c r="D97" s="15">
        <v>9</v>
      </c>
      <c r="E97" s="15">
        <f t="shared" si="7"/>
        <v>26</v>
      </c>
      <c r="F97" s="15">
        <v>23</v>
      </c>
      <c r="G97" s="15">
        <v>12</v>
      </c>
      <c r="H97" s="15">
        <v>22</v>
      </c>
      <c r="I97" s="15">
        <f t="shared" ref="I97:I103" si="10">H97+G97+F97</f>
        <v>57</v>
      </c>
      <c r="J97" s="15">
        <v>29</v>
      </c>
      <c r="K97" s="15">
        <v>16</v>
      </c>
      <c r="L97" s="15">
        <v>45</v>
      </c>
      <c r="M97" s="15">
        <f t="shared" si="6"/>
        <v>128</v>
      </c>
      <c r="N97" s="15">
        <v>22</v>
      </c>
      <c r="O97" s="15">
        <v>32</v>
      </c>
      <c r="P97" s="15">
        <v>16</v>
      </c>
      <c r="Q97" s="15">
        <v>70</v>
      </c>
      <c r="R97" s="54" t="s">
        <v>233</v>
      </c>
      <c r="S97" s="54" t="s">
        <v>62</v>
      </c>
      <c r="T97" s="54" t="s">
        <v>233</v>
      </c>
      <c r="U97" s="54" t="s">
        <v>87</v>
      </c>
      <c r="V97" s="54" t="s">
        <v>497</v>
      </c>
      <c r="W97" s="54" t="s">
        <v>87</v>
      </c>
    </row>
    <row r="98" spans="1:23" x14ac:dyDescent="0.2">
      <c r="A98" s="9" t="s">
        <v>498</v>
      </c>
      <c r="B98" s="15"/>
      <c r="C98" s="15"/>
      <c r="D98" s="15"/>
      <c r="E98" s="15"/>
      <c r="F98" s="15">
        <v>1</v>
      </c>
      <c r="G98" s="15">
        <v>0</v>
      </c>
      <c r="H98" s="15">
        <v>0</v>
      </c>
      <c r="I98" s="15">
        <f t="shared" si="10"/>
        <v>1</v>
      </c>
      <c r="J98" s="15">
        <v>1</v>
      </c>
      <c r="K98" s="15">
        <v>0</v>
      </c>
      <c r="L98" s="15">
        <v>1</v>
      </c>
      <c r="M98" s="15">
        <f t="shared" si="6"/>
        <v>2</v>
      </c>
      <c r="N98" s="15">
        <v>1</v>
      </c>
      <c r="O98" s="15">
        <v>1</v>
      </c>
      <c r="P98" s="15">
        <v>0</v>
      </c>
      <c r="Q98" s="15">
        <v>2</v>
      </c>
      <c r="R98" s="54" t="s">
        <v>233</v>
      </c>
      <c r="S98" s="54" t="s">
        <v>63</v>
      </c>
      <c r="T98" s="54" t="s">
        <v>233</v>
      </c>
      <c r="U98" s="54" t="s">
        <v>21</v>
      </c>
      <c r="V98" s="54" t="s">
        <v>498</v>
      </c>
    </row>
    <row r="99" spans="1:23" x14ac:dyDescent="0.2">
      <c r="A99" s="9" t="s">
        <v>499</v>
      </c>
      <c r="B99" s="15">
        <v>3</v>
      </c>
      <c r="C99" s="15">
        <v>1</v>
      </c>
      <c r="D99" s="15">
        <v>1</v>
      </c>
      <c r="E99" s="15">
        <f t="shared" si="7"/>
        <v>5</v>
      </c>
      <c r="F99" s="15">
        <v>1</v>
      </c>
      <c r="G99" s="15">
        <v>3</v>
      </c>
      <c r="H99" s="15">
        <v>1</v>
      </c>
      <c r="I99" s="15">
        <f t="shared" si="10"/>
        <v>5</v>
      </c>
      <c r="J99" s="15">
        <v>2</v>
      </c>
      <c r="K99" s="15">
        <v>0</v>
      </c>
      <c r="L99" s="15">
        <v>2</v>
      </c>
      <c r="M99" s="15">
        <f t="shared" si="6"/>
        <v>12</v>
      </c>
      <c r="N99" s="15">
        <v>4</v>
      </c>
      <c r="O99" s="15">
        <v>2</v>
      </c>
      <c r="P99" s="15">
        <v>3</v>
      </c>
      <c r="Q99" s="15">
        <v>9</v>
      </c>
      <c r="R99" s="54" t="s">
        <v>233</v>
      </c>
      <c r="S99" s="54" t="s">
        <v>68</v>
      </c>
      <c r="T99" s="54" t="s">
        <v>233</v>
      </c>
      <c r="U99" s="54" t="s">
        <v>51</v>
      </c>
      <c r="V99" s="54" t="s">
        <v>499</v>
      </c>
      <c r="W99" s="54" t="s">
        <v>51</v>
      </c>
    </row>
    <row r="100" spans="1:23" x14ac:dyDescent="0.2">
      <c r="A100" s="9" t="s">
        <v>666</v>
      </c>
      <c r="B100" s="15"/>
      <c r="C100" s="15"/>
      <c r="D100" s="15"/>
      <c r="E100" s="15"/>
      <c r="F100" s="15">
        <v>0</v>
      </c>
      <c r="G100" s="15">
        <v>1</v>
      </c>
      <c r="H100" s="15">
        <v>1</v>
      </c>
      <c r="I100" s="15">
        <f t="shared" si="10"/>
        <v>2</v>
      </c>
      <c r="J100" s="15"/>
      <c r="K100" s="15"/>
      <c r="L100" s="15"/>
      <c r="M100" s="15">
        <f t="shared" si="6"/>
        <v>2</v>
      </c>
      <c r="R100" s="52"/>
      <c r="S100" s="52" t="s">
        <v>72</v>
      </c>
      <c r="T100" s="53" t="s">
        <v>234</v>
      </c>
      <c r="U100" s="54" t="s">
        <v>434</v>
      </c>
    </row>
    <row r="101" spans="1:23" x14ac:dyDescent="0.2">
      <c r="A101" s="9" t="s">
        <v>667</v>
      </c>
      <c r="B101" s="15"/>
      <c r="C101" s="15"/>
      <c r="D101" s="15"/>
      <c r="E101" s="15"/>
      <c r="F101" s="15">
        <v>2</v>
      </c>
      <c r="G101" s="15">
        <v>0</v>
      </c>
      <c r="H101" s="15">
        <v>0</v>
      </c>
      <c r="I101" s="15">
        <f t="shared" si="10"/>
        <v>2</v>
      </c>
      <c r="J101" s="15"/>
      <c r="K101" s="15"/>
      <c r="L101" s="15"/>
      <c r="M101" s="15">
        <f t="shared" si="6"/>
        <v>2</v>
      </c>
      <c r="N101" s="15">
        <v>2</v>
      </c>
      <c r="O101" s="15">
        <v>0</v>
      </c>
      <c r="P101" s="15">
        <v>0</v>
      </c>
      <c r="Q101" s="15">
        <v>2</v>
      </c>
      <c r="R101" s="52" t="s">
        <v>233</v>
      </c>
      <c r="S101" s="52" t="s">
        <v>145</v>
      </c>
      <c r="T101" s="52" t="s">
        <v>233</v>
      </c>
      <c r="U101" s="54" t="s">
        <v>435</v>
      </c>
    </row>
    <row r="102" spans="1:23" x14ac:dyDescent="0.2">
      <c r="A102" s="9" t="s">
        <v>668</v>
      </c>
      <c r="B102" s="15">
        <v>1</v>
      </c>
      <c r="C102" s="15">
        <v>0</v>
      </c>
      <c r="D102" s="15">
        <v>0</v>
      </c>
      <c r="E102" s="15">
        <f t="shared" si="7"/>
        <v>1</v>
      </c>
      <c r="F102" s="15">
        <v>2</v>
      </c>
      <c r="G102" s="15">
        <v>1</v>
      </c>
      <c r="H102" s="15">
        <v>0</v>
      </c>
      <c r="I102" s="15">
        <f t="shared" si="10"/>
        <v>3</v>
      </c>
      <c r="J102" s="15">
        <v>1</v>
      </c>
      <c r="K102" s="15">
        <v>0</v>
      </c>
      <c r="L102" s="15">
        <v>1</v>
      </c>
      <c r="M102" s="15">
        <f t="shared" si="6"/>
        <v>5</v>
      </c>
      <c r="N102" s="15">
        <v>1</v>
      </c>
      <c r="O102" s="15">
        <v>2</v>
      </c>
      <c r="P102" s="15">
        <v>0</v>
      </c>
      <c r="Q102" s="15">
        <v>3</v>
      </c>
      <c r="S102" s="54" t="s">
        <v>70</v>
      </c>
      <c r="T102" s="54" t="s">
        <v>828</v>
      </c>
      <c r="U102" s="54" t="s">
        <v>114</v>
      </c>
      <c r="V102" s="54" t="s">
        <v>500</v>
      </c>
      <c r="W102" s="54" t="s">
        <v>594</v>
      </c>
    </row>
    <row r="103" spans="1:23" x14ac:dyDescent="0.2">
      <c r="A103" s="9" t="s">
        <v>669</v>
      </c>
      <c r="B103" s="15">
        <v>5</v>
      </c>
      <c r="C103" s="15">
        <v>0</v>
      </c>
      <c r="D103" s="15">
        <v>2</v>
      </c>
      <c r="E103" s="15">
        <f t="shared" si="7"/>
        <v>7</v>
      </c>
      <c r="F103" s="15">
        <v>5</v>
      </c>
      <c r="G103" s="15">
        <v>1</v>
      </c>
      <c r="H103" s="15">
        <v>2</v>
      </c>
      <c r="I103" s="15">
        <f t="shared" si="10"/>
        <v>8</v>
      </c>
      <c r="J103" s="15">
        <v>2</v>
      </c>
      <c r="K103" s="15">
        <v>0</v>
      </c>
      <c r="L103" s="15">
        <v>2</v>
      </c>
      <c r="M103" s="15">
        <f t="shared" si="6"/>
        <v>17</v>
      </c>
      <c r="N103" s="15">
        <v>1</v>
      </c>
      <c r="O103" s="15">
        <v>0</v>
      </c>
      <c r="P103" s="15">
        <v>6</v>
      </c>
      <c r="Q103" s="15">
        <v>7</v>
      </c>
      <c r="S103" s="54" t="s">
        <v>63</v>
      </c>
      <c r="T103" s="54" t="s">
        <v>828</v>
      </c>
      <c r="U103" s="54" t="s">
        <v>115</v>
      </c>
      <c r="V103" s="54" t="s">
        <v>501</v>
      </c>
      <c r="W103" s="54" t="s">
        <v>582</v>
      </c>
    </row>
    <row r="104" spans="1:23" x14ac:dyDescent="0.2">
      <c r="A104" s="9" t="s">
        <v>670</v>
      </c>
      <c r="B104" s="15">
        <v>1</v>
      </c>
      <c r="C104" s="15">
        <v>0</v>
      </c>
      <c r="D104" s="15">
        <v>0</v>
      </c>
      <c r="E104" s="15">
        <f t="shared" si="7"/>
        <v>1</v>
      </c>
      <c r="F104" s="50"/>
      <c r="G104" s="50"/>
      <c r="H104" s="50"/>
      <c r="I104" s="50"/>
      <c r="J104" s="50"/>
      <c r="K104" s="50"/>
      <c r="L104" s="50"/>
      <c r="M104" s="15">
        <f t="shared" si="6"/>
        <v>1</v>
      </c>
      <c r="N104" s="15">
        <v>0</v>
      </c>
      <c r="O104" s="15">
        <v>0</v>
      </c>
      <c r="P104" s="15">
        <v>1</v>
      </c>
      <c r="Q104" s="15">
        <v>1</v>
      </c>
      <c r="R104" s="76" t="s">
        <v>233</v>
      </c>
      <c r="S104" s="76" t="s">
        <v>54</v>
      </c>
      <c r="T104" s="76" t="s">
        <v>233</v>
      </c>
      <c r="W104" s="54" t="s">
        <v>595</v>
      </c>
    </row>
    <row r="105" spans="1:23" x14ac:dyDescent="0.2">
      <c r="A105" s="9" t="s">
        <v>671</v>
      </c>
      <c r="B105" s="15">
        <v>2</v>
      </c>
      <c r="C105" s="15">
        <v>0</v>
      </c>
      <c r="D105" s="15">
        <v>0</v>
      </c>
      <c r="E105" s="15">
        <f t="shared" si="7"/>
        <v>2</v>
      </c>
      <c r="F105" s="15">
        <v>3</v>
      </c>
      <c r="G105" s="15">
        <v>3</v>
      </c>
      <c r="H105" s="15">
        <v>2</v>
      </c>
      <c r="I105" s="15">
        <f>H105+G105+F105</f>
        <v>8</v>
      </c>
      <c r="J105" s="15"/>
      <c r="K105" s="15"/>
      <c r="L105" s="15"/>
      <c r="M105" s="15">
        <f t="shared" si="6"/>
        <v>10</v>
      </c>
      <c r="N105" s="15">
        <v>7</v>
      </c>
      <c r="O105" s="15">
        <v>0</v>
      </c>
      <c r="P105" s="15">
        <v>0</v>
      </c>
      <c r="Q105" s="15">
        <v>7</v>
      </c>
      <c r="R105" s="76" t="s">
        <v>233</v>
      </c>
      <c r="S105" s="76" t="s">
        <v>54</v>
      </c>
      <c r="T105" s="76" t="s">
        <v>233</v>
      </c>
      <c r="U105" s="54" t="s">
        <v>116</v>
      </c>
      <c r="W105" s="54" t="s">
        <v>32</v>
      </c>
    </row>
    <row r="106" spans="1:23" x14ac:dyDescent="0.2">
      <c r="A106" s="9" t="s">
        <v>672</v>
      </c>
      <c r="B106" s="15">
        <v>6</v>
      </c>
      <c r="C106" s="15">
        <v>1</v>
      </c>
      <c r="D106" s="15">
        <v>3</v>
      </c>
      <c r="E106" s="15">
        <f t="shared" si="7"/>
        <v>10</v>
      </c>
      <c r="F106" s="15">
        <v>4</v>
      </c>
      <c r="G106" s="15">
        <v>1</v>
      </c>
      <c r="H106" s="15">
        <v>2</v>
      </c>
      <c r="I106" s="15">
        <f>H106+G106+F106</f>
        <v>7</v>
      </c>
      <c r="J106" s="15"/>
      <c r="K106" s="15"/>
      <c r="L106" s="15"/>
      <c r="M106" s="15">
        <f t="shared" si="6"/>
        <v>17</v>
      </c>
      <c r="N106" s="15">
        <v>4</v>
      </c>
      <c r="O106" s="15">
        <v>0</v>
      </c>
      <c r="P106" s="15">
        <v>0</v>
      </c>
      <c r="Q106" s="15">
        <v>4</v>
      </c>
      <c r="R106" s="76" t="s">
        <v>233</v>
      </c>
      <c r="S106" s="76" t="s">
        <v>145</v>
      </c>
      <c r="T106" s="76" t="s">
        <v>233</v>
      </c>
      <c r="U106" s="54" t="s">
        <v>117</v>
      </c>
      <c r="W106" s="54" t="s">
        <v>22</v>
      </c>
    </row>
    <row r="107" spans="1:23" x14ac:dyDescent="0.2">
      <c r="A107" s="9" t="s">
        <v>673</v>
      </c>
      <c r="B107" s="15"/>
      <c r="C107" s="15"/>
      <c r="D107" s="15"/>
      <c r="E107" s="15"/>
      <c r="F107" s="15">
        <v>24</v>
      </c>
      <c r="G107" s="15">
        <v>0</v>
      </c>
      <c r="H107" s="15">
        <v>1</v>
      </c>
      <c r="I107" s="15">
        <f>H107+G107+F107</f>
        <v>25</v>
      </c>
      <c r="J107" s="15"/>
      <c r="K107" s="15"/>
      <c r="L107" s="15"/>
      <c r="M107" s="15">
        <f t="shared" si="6"/>
        <v>25</v>
      </c>
      <c r="R107" s="52" t="s">
        <v>233</v>
      </c>
      <c r="S107" s="52" t="s">
        <v>145</v>
      </c>
      <c r="T107" s="52" t="s">
        <v>233</v>
      </c>
      <c r="U107" s="54" t="s">
        <v>436</v>
      </c>
    </row>
    <row r="108" spans="1:23" x14ac:dyDescent="0.2">
      <c r="A108" s="9" t="s">
        <v>502</v>
      </c>
      <c r="B108" s="15"/>
      <c r="C108" s="15"/>
      <c r="D108" s="15"/>
      <c r="E108" s="15"/>
      <c r="F108" s="15">
        <v>8</v>
      </c>
      <c r="G108" s="15">
        <v>2</v>
      </c>
      <c r="H108" s="15">
        <v>3</v>
      </c>
      <c r="I108" s="15">
        <f>H108+G108+F108</f>
        <v>13</v>
      </c>
      <c r="J108" s="15">
        <v>5</v>
      </c>
      <c r="K108" s="15">
        <v>1</v>
      </c>
      <c r="L108" s="15">
        <v>6</v>
      </c>
      <c r="M108" s="15">
        <f t="shared" si="6"/>
        <v>19</v>
      </c>
      <c r="N108" s="15">
        <v>8</v>
      </c>
      <c r="O108" s="15">
        <v>5</v>
      </c>
      <c r="P108" s="15">
        <v>0</v>
      </c>
      <c r="Q108" s="15">
        <v>13</v>
      </c>
      <c r="R108" s="54" t="s">
        <v>233</v>
      </c>
      <c r="S108" s="54" t="s">
        <v>54</v>
      </c>
      <c r="T108" s="54" t="s">
        <v>233</v>
      </c>
      <c r="U108" s="54" t="s">
        <v>88</v>
      </c>
      <c r="V108" s="54" t="s">
        <v>502</v>
      </c>
    </row>
    <row r="109" spans="1:23" x14ac:dyDescent="0.2">
      <c r="A109" s="9" t="s">
        <v>503</v>
      </c>
      <c r="B109" s="15"/>
      <c r="C109" s="15"/>
      <c r="D109" s="15"/>
      <c r="E109" s="15"/>
      <c r="F109" s="15"/>
      <c r="G109" s="15"/>
      <c r="H109" s="15"/>
      <c r="I109" s="15"/>
      <c r="J109" s="15">
        <v>1</v>
      </c>
      <c r="K109" s="15">
        <v>0</v>
      </c>
      <c r="L109" s="15">
        <v>1</v>
      </c>
      <c r="M109" s="15">
        <f t="shared" si="6"/>
        <v>1</v>
      </c>
      <c r="R109" s="54" t="s">
        <v>233</v>
      </c>
      <c r="S109" s="54" t="s">
        <v>145</v>
      </c>
      <c r="T109" s="54" t="s">
        <v>233</v>
      </c>
      <c r="V109" s="54" t="s">
        <v>503</v>
      </c>
    </row>
    <row r="110" spans="1:23" x14ac:dyDescent="0.2">
      <c r="A110" s="9" t="s">
        <v>674</v>
      </c>
      <c r="B110" s="15"/>
      <c r="C110" s="15"/>
      <c r="D110" s="15"/>
      <c r="E110" s="15"/>
      <c r="F110" s="15"/>
      <c r="G110" s="15"/>
      <c r="H110" s="15"/>
      <c r="I110" s="15"/>
      <c r="J110" s="15">
        <v>1</v>
      </c>
      <c r="K110" s="15">
        <v>1</v>
      </c>
      <c r="L110" s="15">
        <v>2</v>
      </c>
      <c r="M110" s="15">
        <f t="shared" si="6"/>
        <v>2</v>
      </c>
      <c r="N110" s="15">
        <v>0</v>
      </c>
      <c r="O110" s="15">
        <v>2</v>
      </c>
      <c r="P110" s="15">
        <v>0</v>
      </c>
      <c r="Q110" s="15">
        <v>2</v>
      </c>
      <c r="S110" s="54" t="s">
        <v>54</v>
      </c>
      <c r="T110" s="54" t="s">
        <v>828</v>
      </c>
      <c r="V110" s="54" t="s">
        <v>504</v>
      </c>
    </row>
    <row r="111" spans="1:23" x14ac:dyDescent="0.2">
      <c r="A111" s="9" t="s">
        <v>675</v>
      </c>
      <c r="B111" s="15">
        <v>1</v>
      </c>
      <c r="C111" s="15">
        <v>1</v>
      </c>
      <c r="D111" s="15">
        <v>1</v>
      </c>
      <c r="E111" s="15">
        <f t="shared" si="7"/>
        <v>3</v>
      </c>
      <c r="F111" s="15">
        <v>14</v>
      </c>
      <c r="G111" s="15">
        <v>4</v>
      </c>
      <c r="H111" s="15">
        <v>7</v>
      </c>
      <c r="I111" s="15">
        <f>H111+G111+F111</f>
        <v>25</v>
      </c>
      <c r="J111" s="15">
        <v>2</v>
      </c>
      <c r="K111" s="15">
        <v>0</v>
      </c>
      <c r="L111" s="15">
        <v>2</v>
      </c>
      <c r="M111" s="15">
        <f t="shared" si="6"/>
        <v>30</v>
      </c>
      <c r="N111" s="15">
        <v>1</v>
      </c>
      <c r="O111" s="15">
        <v>0</v>
      </c>
      <c r="P111" s="15">
        <v>0</v>
      </c>
      <c r="Q111" s="15">
        <v>1</v>
      </c>
      <c r="S111" s="54" t="s">
        <v>54</v>
      </c>
      <c r="T111" s="54" t="s">
        <v>828</v>
      </c>
      <c r="U111" s="54" t="s">
        <v>437</v>
      </c>
      <c r="V111" s="54" t="s">
        <v>505</v>
      </c>
      <c r="W111" s="54" t="s">
        <v>567</v>
      </c>
    </row>
    <row r="112" spans="1:23" x14ac:dyDescent="0.2">
      <c r="A112" s="9" t="s">
        <v>676</v>
      </c>
      <c r="B112" s="15"/>
      <c r="C112" s="15"/>
      <c r="D112" s="15"/>
      <c r="E112" s="15"/>
      <c r="F112" s="15">
        <v>0</v>
      </c>
      <c r="G112" s="15">
        <v>1</v>
      </c>
      <c r="H112" s="15">
        <v>0</v>
      </c>
      <c r="I112" s="15">
        <f>H112+G112+F112</f>
        <v>1</v>
      </c>
      <c r="J112" s="15">
        <v>1</v>
      </c>
      <c r="K112" s="15">
        <v>0</v>
      </c>
      <c r="L112" s="15">
        <v>1</v>
      </c>
      <c r="M112" s="15">
        <f t="shared" si="6"/>
        <v>2</v>
      </c>
      <c r="R112" s="54" t="s">
        <v>233</v>
      </c>
      <c r="S112" s="54" t="s">
        <v>65</v>
      </c>
      <c r="T112" s="54" t="s">
        <v>233</v>
      </c>
      <c r="U112" s="54" t="s">
        <v>384</v>
      </c>
      <c r="V112" s="54" t="s">
        <v>506</v>
      </c>
    </row>
    <row r="113" spans="1:24" x14ac:dyDescent="0.2">
      <c r="A113" s="9" t="s">
        <v>677</v>
      </c>
      <c r="B113" s="15"/>
      <c r="C113" s="15"/>
      <c r="D113" s="15"/>
      <c r="E113" s="15"/>
      <c r="F113" s="15"/>
      <c r="G113" s="15"/>
      <c r="H113" s="15"/>
      <c r="I113" s="15"/>
      <c r="J113" s="15">
        <v>20</v>
      </c>
      <c r="K113" s="15">
        <v>3</v>
      </c>
      <c r="L113" s="15">
        <v>23</v>
      </c>
      <c r="M113" s="15">
        <f t="shared" si="6"/>
        <v>23</v>
      </c>
      <c r="N113" s="15">
        <v>0</v>
      </c>
      <c r="O113" s="15">
        <v>17</v>
      </c>
      <c r="P113" s="15">
        <v>0</v>
      </c>
      <c r="Q113" s="15">
        <v>17</v>
      </c>
      <c r="R113" s="54" t="s">
        <v>233</v>
      </c>
      <c r="S113" s="54" t="s">
        <v>75</v>
      </c>
      <c r="T113" s="54" t="s">
        <v>233</v>
      </c>
      <c r="V113" s="54" t="s">
        <v>507</v>
      </c>
    </row>
    <row r="114" spans="1:24" x14ac:dyDescent="0.2">
      <c r="A114" s="9" t="s">
        <v>678</v>
      </c>
      <c r="B114" s="15">
        <v>17</v>
      </c>
      <c r="C114" s="15">
        <v>6</v>
      </c>
      <c r="D114" s="15">
        <v>6</v>
      </c>
      <c r="E114" s="15">
        <f t="shared" si="7"/>
        <v>29</v>
      </c>
      <c r="F114" s="15">
        <v>79</v>
      </c>
      <c r="G114" s="15">
        <v>8</v>
      </c>
      <c r="H114" s="15">
        <v>5</v>
      </c>
      <c r="I114" s="15">
        <f t="shared" ref="I114:I121" si="11">H114+G114+F114</f>
        <v>92</v>
      </c>
      <c r="J114" s="15">
        <v>28</v>
      </c>
      <c r="K114" s="15">
        <v>4</v>
      </c>
      <c r="L114" s="15">
        <v>32</v>
      </c>
      <c r="M114" s="15">
        <f t="shared" si="6"/>
        <v>153</v>
      </c>
      <c r="N114" s="15">
        <v>1</v>
      </c>
      <c r="O114" s="15">
        <v>25</v>
      </c>
      <c r="P114" s="15">
        <v>0</v>
      </c>
      <c r="Q114" s="15">
        <v>26</v>
      </c>
      <c r="R114" s="54" t="s">
        <v>233</v>
      </c>
      <c r="S114" s="54" t="s">
        <v>65</v>
      </c>
      <c r="T114" s="54" t="s">
        <v>233</v>
      </c>
      <c r="U114" s="54" t="s">
        <v>408</v>
      </c>
      <c r="V114" s="54" t="s">
        <v>508</v>
      </c>
      <c r="W114" s="54" t="s">
        <v>154</v>
      </c>
    </row>
    <row r="115" spans="1:24" s="51" customFormat="1" x14ac:dyDescent="0.2">
      <c r="A115" s="9" t="s">
        <v>509</v>
      </c>
      <c r="B115" s="15"/>
      <c r="C115" s="15"/>
      <c r="D115" s="15"/>
      <c r="E115" s="15"/>
      <c r="F115" s="15">
        <v>15</v>
      </c>
      <c r="G115" s="15">
        <v>1</v>
      </c>
      <c r="H115" s="15">
        <v>0</v>
      </c>
      <c r="I115" s="15">
        <f t="shared" si="11"/>
        <v>16</v>
      </c>
      <c r="J115" s="15">
        <v>1</v>
      </c>
      <c r="K115" s="15">
        <v>0</v>
      </c>
      <c r="L115" s="15">
        <v>1</v>
      </c>
      <c r="M115" s="15">
        <f t="shared" si="6"/>
        <v>17</v>
      </c>
      <c r="N115" s="15">
        <v>8</v>
      </c>
      <c r="O115" s="15">
        <v>0</v>
      </c>
      <c r="P115" s="15">
        <v>0</v>
      </c>
      <c r="Q115" s="15">
        <v>8</v>
      </c>
      <c r="R115" s="54" t="s">
        <v>233</v>
      </c>
      <c r="S115" s="54" t="s">
        <v>65</v>
      </c>
      <c r="T115" s="54" t="s">
        <v>233</v>
      </c>
      <c r="U115" s="54" t="s">
        <v>119</v>
      </c>
      <c r="V115" s="54" t="s">
        <v>509</v>
      </c>
      <c r="W115" s="54"/>
      <c r="X115" s="76"/>
    </row>
    <row r="116" spans="1:24" x14ac:dyDescent="0.2">
      <c r="A116" s="9" t="s">
        <v>679</v>
      </c>
      <c r="B116" s="15"/>
      <c r="C116" s="15"/>
      <c r="D116" s="15"/>
      <c r="E116" s="15"/>
      <c r="F116" s="15">
        <v>1</v>
      </c>
      <c r="G116" s="15">
        <v>0</v>
      </c>
      <c r="H116" s="15">
        <v>0</v>
      </c>
      <c r="I116" s="15">
        <f t="shared" si="11"/>
        <v>1</v>
      </c>
      <c r="J116" s="15"/>
      <c r="K116" s="15"/>
      <c r="L116" s="15"/>
      <c r="M116" s="15">
        <f t="shared" si="6"/>
        <v>1</v>
      </c>
      <c r="R116" s="76" t="s">
        <v>233</v>
      </c>
      <c r="S116" s="76" t="s">
        <v>65</v>
      </c>
      <c r="T116" s="76" t="s">
        <v>233</v>
      </c>
      <c r="U116" s="54" t="s">
        <v>385</v>
      </c>
    </row>
    <row r="117" spans="1:24" x14ac:dyDescent="0.2">
      <c r="A117" s="9" t="s">
        <v>680</v>
      </c>
      <c r="B117" s="15"/>
      <c r="C117" s="15"/>
      <c r="D117" s="15"/>
      <c r="E117" s="15"/>
      <c r="F117" s="15">
        <v>1</v>
      </c>
      <c r="G117" s="15">
        <v>0</v>
      </c>
      <c r="H117" s="15">
        <v>0</v>
      </c>
      <c r="I117" s="15">
        <f t="shared" si="11"/>
        <v>1</v>
      </c>
      <c r="J117" s="15"/>
      <c r="K117" s="15"/>
      <c r="L117" s="15"/>
      <c r="M117" s="15">
        <f t="shared" si="6"/>
        <v>1</v>
      </c>
      <c r="N117" s="15">
        <v>1</v>
      </c>
      <c r="O117" s="15">
        <v>0</v>
      </c>
      <c r="P117" s="15">
        <v>0</v>
      </c>
      <c r="Q117" s="15">
        <v>1</v>
      </c>
      <c r="R117" s="76" t="s">
        <v>233</v>
      </c>
      <c r="S117" s="76" t="s">
        <v>65</v>
      </c>
      <c r="T117" s="76" t="s">
        <v>233</v>
      </c>
      <c r="U117" s="54" t="s">
        <v>120</v>
      </c>
    </row>
    <row r="118" spans="1:24" x14ac:dyDescent="0.2">
      <c r="A118" s="9" t="s">
        <v>681</v>
      </c>
      <c r="B118" s="15">
        <v>1</v>
      </c>
      <c r="C118" s="15">
        <v>0</v>
      </c>
      <c r="D118" s="15">
        <v>0</v>
      </c>
      <c r="E118" s="15">
        <f t="shared" si="7"/>
        <v>1</v>
      </c>
      <c r="F118" s="15">
        <v>0</v>
      </c>
      <c r="G118" s="15">
        <v>0</v>
      </c>
      <c r="H118" s="15">
        <v>2</v>
      </c>
      <c r="I118" s="15">
        <f t="shared" si="11"/>
        <v>2</v>
      </c>
      <c r="J118" s="15"/>
      <c r="K118" s="15"/>
      <c r="L118" s="15"/>
      <c r="M118" s="15">
        <f t="shared" si="6"/>
        <v>3</v>
      </c>
      <c r="N118" s="15">
        <v>0</v>
      </c>
      <c r="O118" s="15">
        <v>0</v>
      </c>
      <c r="P118" s="15">
        <v>1</v>
      </c>
      <c r="Q118" s="15">
        <v>1</v>
      </c>
      <c r="R118" s="52"/>
      <c r="S118" s="52" t="s">
        <v>72</v>
      </c>
      <c r="T118" s="53" t="s">
        <v>234</v>
      </c>
      <c r="U118" s="54" t="s">
        <v>386</v>
      </c>
      <c r="W118" s="54" t="s">
        <v>23</v>
      </c>
    </row>
    <row r="119" spans="1:24" x14ac:dyDescent="0.2">
      <c r="A119" s="9" t="s">
        <v>682</v>
      </c>
      <c r="B119" s="15"/>
      <c r="C119" s="15"/>
      <c r="D119" s="15"/>
      <c r="E119" s="15"/>
      <c r="F119" s="15">
        <v>22</v>
      </c>
      <c r="G119" s="15">
        <v>3</v>
      </c>
      <c r="H119" s="15">
        <v>4</v>
      </c>
      <c r="I119" s="15">
        <f t="shared" si="11"/>
        <v>29</v>
      </c>
      <c r="J119" s="15"/>
      <c r="K119" s="15"/>
      <c r="L119" s="15"/>
      <c r="M119" s="15">
        <f t="shared" si="6"/>
        <v>29</v>
      </c>
      <c r="N119" s="15">
        <v>24</v>
      </c>
      <c r="O119" s="15">
        <v>10</v>
      </c>
      <c r="P119" s="15">
        <v>0</v>
      </c>
      <c r="Q119" s="15">
        <v>34</v>
      </c>
      <c r="R119" s="76" t="s">
        <v>233</v>
      </c>
      <c r="S119" s="76" t="s">
        <v>65</v>
      </c>
      <c r="T119" s="76" t="s">
        <v>233</v>
      </c>
      <c r="U119" s="54" t="s">
        <v>89</v>
      </c>
    </row>
    <row r="120" spans="1:24" x14ac:dyDescent="0.2">
      <c r="A120" s="9" t="s">
        <v>683</v>
      </c>
      <c r="B120" s="15"/>
      <c r="C120" s="15"/>
      <c r="D120" s="15"/>
      <c r="E120" s="15"/>
      <c r="F120" s="15">
        <v>2</v>
      </c>
      <c r="G120" s="15">
        <v>5</v>
      </c>
      <c r="H120" s="15">
        <v>0</v>
      </c>
      <c r="I120" s="15">
        <f t="shared" si="11"/>
        <v>7</v>
      </c>
      <c r="J120" s="15"/>
      <c r="K120" s="15"/>
      <c r="L120" s="15"/>
      <c r="M120" s="15">
        <f t="shared" si="6"/>
        <v>7</v>
      </c>
      <c r="N120" s="15">
        <v>2</v>
      </c>
      <c r="O120" s="15">
        <v>0</v>
      </c>
      <c r="P120" s="15">
        <v>0</v>
      </c>
      <c r="Q120" s="15">
        <v>2</v>
      </c>
      <c r="R120" s="52"/>
      <c r="S120" s="52" t="s">
        <v>63</v>
      </c>
      <c r="T120" s="52" t="s">
        <v>828</v>
      </c>
      <c r="U120" s="54" t="s">
        <v>387</v>
      </c>
    </row>
    <row r="121" spans="1:24" x14ac:dyDescent="0.2">
      <c r="A121" s="9" t="s">
        <v>684</v>
      </c>
      <c r="B121" s="15"/>
      <c r="C121" s="15"/>
      <c r="D121" s="15"/>
      <c r="E121" s="15"/>
      <c r="F121" s="15">
        <v>0</v>
      </c>
      <c r="G121" s="15">
        <v>0</v>
      </c>
      <c r="H121" s="15">
        <v>1</v>
      </c>
      <c r="I121" s="15">
        <f t="shared" si="11"/>
        <v>1</v>
      </c>
      <c r="J121" s="15"/>
      <c r="K121" s="15"/>
      <c r="L121" s="15"/>
      <c r="M121" s="15">
        <f t="shared" si="6"/>
        <v>1</v>
      </c>
      <c r="R121" s="76"/>
      <c r="S121" s="76" t="s">
        <v>65</v>
      </c>
      <c r="T121" s="76" t="s">
        <v>828</v>
      </c>
      <c r="U121" s="54" t="s">
        <v>388</v>
      </c>
    </row>
    <row r="122" spans="1:24" s="51" customFormat="1" x14ac:dyDescent="0.2">
      <c r="A122" s="9" t="s">
        <v>685</v>
      </c>
      <c r="B122" s="15">
        <v>0</v>
      </c>
      <c r="C122" s="15">
        <v>1</v>
      </c>
      <c r="D122" s="15">
        <v>0</v>
      </c>
      <c r="E122" s="15">
        <f t="shared" si="7"/>
        <v>1</v>
      </c>
      <c r="F122" s="50"/>
      <c r="G122" s="50"/>
      <c r="H122" s="50"/>
      <c r="I122" s="50"/>
      <c r="J122" s="50"/>
      <c r="K122" s="50"/>
      <c r="L122" s="50"/>
      <c r="M122" s="15">
        <f t="shared" si="6"/>
        <v>1</v>
      </c>
      <c r="N122" s="15"/>
      <c r="O122" s="15"/>
      <c r="P122" s="15"/>
      <c r="Q122" s="15"/>
      <c r="R122" s="52" t="s">
        <v>233</v>
      </c>
      <c r="S122" s="52" t="s">
        <v>145</v>
      </c>
      <c r="T122" s="52" t="s">
        <v>233</v>
      </c>
      <c r="U122" s="54"/>
      <c r="V122" s="54"/>
      <c r="W122" s="54" t="s">
        <v>568</v>
      </c>
      <c r="X122" s="76"/>
    </row>
    <row r="123" spans="1:24" x14ac:dyDescent="0.2">
      <c r="A123" s="9" t="s">
        <v>686</v>
      </c>
      <c r="B123" s="15">
        <v>3</v>
      </c>
      <c r="C123" s="15">
        <v>2</v>
      </c>
      <c r="D123" s="15">
        <v>3</v>
      </c>
      <c r="E123" s="15">
        <f t="shared" si="7"/>
        <v>8</v>
      </c>
      <c r="F123" s="50"/>
      <c r="G123" s="50"/>
      <c r="H123" s="50"/>
      <c r="I123" s="50"/>
      <c r="J123" s="50"/>
      <c r="K123" s="50"/>
      <c r="L123" s="50"/>
      <c r="M123" s="15">
        <f t="shared" si="6"/>
        <v>8</v>
      </c>
      <c r="N123" s="15">
        <v>0</v>
      </c>
      <c r="O123" s="15">
        <v>0</v>
      </c>
      <c r="P123" s="15">
        <v>2</v>
      </c>
      <c r="Q123" s="15">
        <v>2</v>
      </c>
      <c r="R123" s="52" t="s">
        <v>233</v>
      </c>
      <c r="S123" s="52" t="s">
        <v>54</v>
      </c>
      <c r="T123" s="52" t="s">
        <v>233</v>
      </c>
      <c r="W123" s="54" t="s">
        <v>24</v>
      </c>
    </row>
    <row r="124" spans="1:24" x14ac:dyDescent="0.2">
      <c r="A124" s="9" t="s">
        <v>510</v>
      </c>
      <c r="B124" s="15"/>
      <c r="C124" s="15"/>
      <c r="D124" s="15"/>
      <c r="E124" s="15"/>
      <c r="F124" s="15"/>
      <c r="G124" s="15"/>
      <c r="H124" s="15"/>
      <c r="I124" s="15"/>
      <c r="J124" s="15">
        <v>2</v>
      </c>
      <c r="K124" s="15">
        <v>1</v>
      </c>
      <c r="L124" s="15">
        <v>3</v>
      </c>
      <c r="M124" s="15">
        <f t="shared" si="6"/>
        <v>3</v>
      </c>
      <c r="N124" s="15">
        <v>0</v>
      </c>
      <c r="O124" s="15">
        <v>1</v>
      </c>
      <c r="P124" s="15">
        <v>0</v>
      </c>
      <c r="Q124" s="15">
        <v>1</v>
      </c>
      <c r="S124" s="54" t="s">
        <v>65</v>
      </c>
      <c r="T124" s="54" t="s">
        <v>828</v>
      </c>
      <c r="V124" s="54" t="s">
        <v>510</v>
      </c>
    </row>
    <row r="125" spans="1:24" x14ac:dyDescent="0.2">
      <c r="A125" s="9" t="s">
        <v>687</v>
      </c>
      <c r="B125" s="15">
        <v>1</v>
      </c>
      <c r="C125" s="15">
        <v>1</v>
      </c>
      <c r="D125" s="15">
        <v>1</v>
      </c>
      <c r="E125" s="15">
        <f t="shared" si="7"/>
        <v>3</v>
      </c>
      <c r="F125" s="50"/>
      <c r="G125" s="50"/>
      <c r="H125" s="50"/>
      <c r="I125" s="50"/>
      <c r="J125" s="50"/>
      <c r="K125" s="50"/>
      <c r="L125" s="50"/>
      <c r="M125" s="15">
        <f t="shared" si="6"/>
        <v>3</v>
      </c>
      <c r="N125" s="7"/>
      <c r="O125" s="7"/>
      <c r="P125" s="7">
        <v>2</v>
      </c>
      <c r="Q125" s="7">
        <f t="shared" ref="Q125" si="12">N125+O125+P125</f>
        <v>2</v>
      </c>
      <c r="R125" s="52"/>
      <c r="S125" s="54" t="s">
        <v>65</v>
      </c>
      <c r="T125" s="54" t="s">
        <v>828</v>
      </c>
      <c r="W125" s="54" t="s">
        <v>569</v>
      </c>
    </row>
    <row r="126" spans="1:24" x14ac:dyDescent="0.2">
      <c r="A126" s="9" t="s">
        <v>688</v>
      </c>
      <c r="B126" s="15">
        <v>0</v>
      </c>
      <c r="C126" s="15">
        <v>0</v>
      </c>
      <c r="D126" s="15">
        <v>1</v>
      </c>
      <c r="E126" s="15">
        <f t="shared" si="7"/>
        <v>1</v>
      </c>
      <c r="F126" s="15"/>
      <c r="G126" s="15"/>
      <c r="H126" s="15"/>
      <c r="I126" s="15"/>
      <c r="J126" s="15">
        <v>10</v>
      </c>
      <c r="K126" s="15">
        <v>1</v>
      </c>
      <c r="L126" s="15">
        <v>11</v>
      </c>
      <c r="M126" s="15">
        <f t="shared" si="6"/>
        <v>12</v>
      </c>
      <c r="R126" s="54" t="s">
        <v>233</v>
      </c>
      <c r="S126" s="54" t="s">
        <v>145</v>
      </c>
      <c r="T126" s="54" t="s">
        <v>233</v>
      </c>
      <c r="V126" s="54" t="s">
        <v>511</v>
      </c>
      <c r="W126" s="54" t="s">
        <v>583</v>
      </c>
    </row>
    <row r="127" spans="1:24" x14ac:dyDescent="0.2">
      <c r="A127" s="9" t="s">
        <v>689</v>
      </c>
      <c r="B127" s="15">
        <v>4</v>
      </c>
      <c r="C127" s="15">
        <v>1</v>
      </c>
      <c r="D127" s="15">
        <v>4</v>
      </c>
      <c r="E127" s="15">
        <f t="shared" si="7"/>
        <v>9</v>
      </c>
      <c r="F127" s="15">
        <v>12</v>
      </c>
      <c r="G127" s="15">
        <v>2</v>
      </c>
      <c r="H127" s="15">
        <v>0</v>
      </c>
      <c r="I127" s="15">
        <f>H127+G127+F127</f>
        <v>14</v>
      </c>
      <c r="J127" s="15">
        <v>6</v>
      </c>
      <c r="K127" s="15">
        <v>0</v>
      </c>
      <c r="L127" s="15">
        <v>6</v>
      </c>
      <c r="M127" s="15">
        <f t="shared" si="6"/>
        <v>29</v>
      </c>
      <c r="N127" s="15">
        <v>1</v>
      </c>
      <c r="O127" s="15">
        <v>5</v>
      </c>
      <c r="P127" s="15">
        <v>6</v>
      </c>
      <c r="Q127" s="15">
        <v>12</v>
      </c>
      <c r="R127" s="54" t="s">
        <v>233</v>
      </c>
      <c r="S127" s="54" t="s">
        <v>145</v>
      </c>
      <c r="T127" s="54" t="s">
        <v>233</v>
      </c>
      <c r="U127" s="54" t="s">
        <v>90</v>
      </c>
      <c r="V127" s="54" t="s">
        <v>512</v>
      </c>
      <c r="W127" s="54" t="s">
        <v>584</v>
      </c>
    </row>
    <row r="128" spans="1:24" x14ac:dyDescent="0.2">
      <c r="A128" s="9" t="s">
        <v>690</v>
      </c>
      <c r="B128" s="15"/>
      <c r="C128" s="15"/>
      <c r="D128" s="15"/>
      <c r="E128" s="15"/>
      <c r="F128" s="15">
        <v>1</v>
      </c>
      <c r="G128" s="15">
        <v>0</v>
      </c>
      <c r="H128" s="15">
        <v>0</v>
      </c>
      <c r="I128" s="15">
        <f>H128+G128+F128</f>
        <v>1</v>
      </c>
      <c r="J128" s="15">
        <v>1</v>
      </c>
      <c r="K128" s="15">
        <v>0</v>
      </c>
      <c r="L128" s="15">
        <v>1</v>
      </c>
      <c r="M128" s="15">
        <f t="shared" si="6"/>
        <v>2</v>
      </c>
      <c r="N128" s="15">
        <v>0</v>
      </c>
      <c r="O128" s="15">
        <v>2</v>
      </c>
      <c r="P128" s="15">
        <v>0</v>
      </c>
      <c r="Q128" s="15">
        <v>2</v>
      </c>
      <c r="S128" s="54" t="s">
        <v>65</v>
      </c>
      <c r="T128" s="54" t="s">
        <v>828</v>
      </c>
      <c r="U128" s="54" t="s">
        <v>91</v>
      </c>
      <c r="V128" s="54" t="s">
        <v>513</v>
      </c>
    </row>
    <row r="129" spans="1:23" x14ac:dyDescent="0.2">
      <c r="A129" s="9" t="s">
        <v>514</v>
      </c>
      <c r="B129" s="15"/>
      <c r="C129" s="15"/>
      <c r="D129" s="15"/>
      <c r="E129" s="15"/>
      <c r="F129" s="15">
        <v>7</v>
      </c>
      <c r="G129" s="15">
        <v>5</v>
      </c>
      <c r="H129" s="15">
        <v>2</v>
      </c>
      <c r="I129" s="15">
        <f>H129+G129+F129</f>
        <v>14</v>
      </c>
      <c r="J129" s="15">
        <v>1</v>
      </c>
      <c r="K129" s="15">
        <v>1</v>
      </c>
      <c r="L129" s="15">
        <v>2</v>
      </c>
      <c r="M129" s="15">
        <f t="shared" si="6"/>
        <v>16</v>
      </c>
      <c r="N129" s="15">
        <v>5</v>
      </c>
      <c r="O129" s="15">
        <v>0</v>
      </c>
      <c r="P129" s="15">
        <v>0</v>
      </c>
      <c r="Q129" s="15">
        <v>5</v>
      </c>
      <c r="R129" s="54" t="s">
        <v>233</v>
      </c>
      <c r="S129" s="54" t="s">
        <v>145</v>
      </c>
      <c r="T129" s="54" t="s">
        <v>233</v>
      </c>
      <c r="U129" s="54" t="s">
        <v>389</v>
      </c>
      <c r="V129" s="54" t="s">
        <v>514</v>
      </c>
    </row>
    <row r="130" spans="1:23" x14ac:dyDescent="0.2">
      <c r="A130" s="9" t="s">
        <v>691</v>
      </c>
      <c r="B130" s="15"/>
      <c r="C130" s="15"/>
      <c r="D130" s="15"/>
      <c r="E130" s="15"/>
      <c r="F130" s="15"/>
      <c r="G130" s="15"/>
      <c r="H130" s="15"/>
      <c r="I130" s="15"/>
      <c r="J130" s="15">
        <v>1</v>
      </c>
      <c r="K130" s="15">
        <v>0</v>
      </c>
      <c r="L130" s="15">
        <v>1</v>
      </c>
      <c r="M130" s="15">
        <f t="shared" si="6"/>
        <v>1</v>
      </c>
      <c r="S130" s="54" t="s">
        <v>57</v>
      </c>
      <c r="T130" s="54" t="s">
        <v>234</v>
      </c>
      <c r="V130" s="54" t="s">
        <v>515</v>
      </c>
    </row>
    <row r="131" spans="1:23" x14ac:dyDescent="0.2">
      <c r="A131" s="9" t="s">
        <v>692</v>
      </c>
      <c r="B131" s="15"/>
      <c r="C131" s="15"/>
      <c r="D131" s="15"/>
      <c r="E131" s="15"/>
      <c r="F131" s="15">
        <v>6</v>
      </c>
      <c r="G131" s="15">
        <v>0</v>
      </c>
      <c r="H131" s="15">
        <v>0</v>
      </c>
      <c r="I131" s="15">
        <f>H131+G131+F131</f>
        <v>6</v>
      </c>
      <c r="J131" s="15"/>
      <c r="K131" s="15"/>
      <c r="L131" s="15"/>
      <c r="M131" s="15">
        <f t="shared" si="6"/>
        <v>6</v>
      </c>
      <c r="N131" s="15">
        <v>5</v>
      </c>
      <c r="O131" s="15">
        <v>0</v>
      </c>
      <c r="P131" s="15">
        <v>0</v>
      </c>
      <c r="Q131" s="15">
        <v>5</v>
      </c>
      <c r="R131" s="76"/>
      <c r="S131" s="76" t="s">
        <v>57</v>
      </c>
      <c r="T131" s="76" t="s">
        <v>234</v>
      </c>
      <c r="U131" s="54" t="s">
        <v>121</v>
      </c>
    </row>
    <row r="132" spans="1:23" x14ac:dyDescent="0.2">
      <c r="A132" s="9" t="s">
        <v>516</v>
      </c>
      <c r="B132" s="15">
        <v>8</v>
      </c>
      <c r="C132" s="15">
        <v>3</v>
      </c>
      <c r="D132" s="15">
        <v>4</v>
      </c>
      <c r="E132" s="15">
        <f t="shared" si="7"/>
        <v>15</v>
      </c>
      <c r="F132" s="15">
        <v>7</v>
      </c>
      <c r="G132" s="15">
        <v>8</v>
      </c>
      <c r="H132" s="15">
        <v>3</v>
      </c>
      <c r="I132" s="15">
        <f>H132+G132+F132</f>
        <v>18</v>
      </c>
      <c r="J132" s="15">
        <v>8</v>
      </c>
      <c r="K132" s="15">
        <v>6</v>
      </c>
      <c r="L132" s="15">
        <v>14</v>
      </c>
      <c r="M132" s="15">
        <f t="shared" si="6"/>
        <v>47</v>
      </c>
      <c r="N132" s="15">
        <v>0</v>
      </c>
      <c r="O132" s="15">
        <v>7</v>
      </c>
      <c r="P132" s="15">
        <v>0</v>
      </c>
      <c r="Q132" s="15">
        <v>7</v>
      </c>
      <c r="S132" s="54" t="s">
        <v>56</v>
      </c>
      <c r="T132" s="54" t="s">
        <v>234</v>
      </c>
      <c r="U132" s="54" t="s">
        <v>390</v>
      </c>
      <c r="V132" s="54" t="s">
        <v>516</v>
      </c>
      <c r="W132" s="54" t="s">
        <v>26</v>
      </c>
    </row>
    <row r="133" spans="1:23" x14ac:dyDescent="0.2">
      <c r="A133" s="9" t="s">
        <v>693</v>
      </c>
      <c r="B133" s="15">
        <v>1</v>
      </c>
      <c r="C133" s="15">
        <v>0</v>
      </c>
      <c r="D133" s="15">
        <v>0</v>
      </c>
      <c r="E133" s="15">
        <f t="shared" si="7"/>
        <v>1</v>
      </c>
      <c r="F133" s="50"/>
      <c r="G133" s="50"/>
      <c r="H133" s="50"/>
      <c r="I133" s="50"/>
      <c r="J133" s="50"/>
      <c r="K133" s="50"/>
      <c r="L133" s="50"/>
      <c r="M133" s="15">
        <f t="shared" si="6"/>
        <v>1</v>
      </c>
      <c r="N133" s="15">
        <v>0</v>
      </c>
      <c r="O133" s="15">
        <v>0</v>
      </c>
      <c r="P133" s="15">
        <v>1</v>
      </c>
      <c r="Q133" s="15">
        <v>1</v>
      </c>
      <c r="R133" s="52" t="s">
        <v>233</v>
      </c>
      <c r="S133" s="52" t="s">
        <v>145</v>
      </c>
      <c r="T133" s="52" t="s">
        <v>233</v>
      </c>
      <c r="W133" s="54" t="s">
        <v>27</v>
      </c>
    </row>
    <row r="134" spans="1:23" x14ac:dyDescent="0.2">
      <c r="A134" s="9" t="s">
        <v>694</v>
      </c>
      <c r="B134" s="15"/>
      <c r="C134" s="15"/>
      <c r="D134" s="15"/>
      <c r="E134" s="15"/>
      <c r="F134" s="15">
        <v>5</v>
      </c>
      <c r="G134" s="15">
        <v>6</v>
      </c>
      <c r="H134" s="15">
        <v>0</v>
      </c>
      <c r="I134" s="15">
        <f>H134+G134+F134</f>
        <v>11</v>
      </c>
      <c r="J134" s="15"/>
      <c r="K134" s="15"/>
      <c r="L134" s="15"/>
      <c r="M134" s="15">
        <f t="shared" si="6"/>
        <v>11</v>
      </c>
      <c r="N134" s="15">
        <v>4</v>
      </c>
      <c r="O134" s="15">
        <v>0</v>
      </c>
      <c r="P134" s="15">
        <v>0</v>
      </c>
      <c r="Q134" s="15">
        <v>4</v>
      </c>
      <c r="R134" s="76" t="s">
        <v>233</v>
      </c>
      <c r="S134" s="76" t="s">
        <v>65</v>
      </c>
      <c r="T134" s="76" t="s">
        <v>233</v>
      </c>
      <c r="U134" s="54" t="s">
        <v>122</v>
      </c>
    </row>
    <row r="135" spans="1:23" x14ac:dyDescent="0.2">
      <c r="A135" s="9" t="s">
        <v>695</v>
      </c>
      <c r="B135" s="15"/>
      <c r="C135" s="15"/>
      <c r="D135" s="15"/>
      <c r="E135" s="15"/>
      <c r="F135" s="15"/>
      <c r="G135" s="15"/>
      <c r="H135" s="15"/>
      <c r="I135" s="15"/>
      <c r="J135" s="15">
        <v>2</v>
      </c>
      <c r="K135" s="15">
        <v>0</v>
      </c>
      <c r="L135" s="15">
        <v>2</v>
      </c>
      <c r="M135" s="15">
        <f t="shared" si="6"/>
        <v>2</v>
      </c>
      <c r="R135" s="54" t="s">
        <v>233</v>
      </c>
      <c r="S135" s="54" t="s">
        <v>68</v>
      </c>
      <c r="T135" s="54" t="s">
        <v>233</v>
      </c>
      <c r="V135" s="54" t="s">
        <v>517</v>
      </c>
    </row>
    <row r="136" spans="1:23" x14ac:dyDescent="0.2">
      <c r="A136" s="9" t="s">
        <v>696</v>
      </c>
      <c r="B136" s="15">
        <v>2</v>
      </c>
      <c r="C136" s="15">
        <v>1</v>
      </c>
      <c r="D136" s="15">
        <v>2</v>
      </c>
      <c r="E136" s="15">
        <f t="shared" si="7"/>
        <v>5</v>
      </c>
      <c r="F136" s="15">
        <v>17</v>
      </c>
      <c r="G136" s="15">
        <v>8</v>
      </c>
      <c r="H136" s="15">
        <v>6</v>
      </c>
      <c r="I136" s="15">
        <f>H136+G136+F136</f>
        <v>31</v>
      </c>
      <c r="J136" s="15">
        <v>11</v>
      </c>
      <c r="K136" s="15">
        <v>2</v>
      </c>
      <c r="L136" s="15">
        <v>13</v>
      </c>
      <c r="M136" s="15">
        <f t="shared" si="6"/>
        <v>49</v>
      </c>
      <c r="N136" s="15">
        <v>12</v>
      </c>
      <c r="O136" s="15">
        <v>8</v>
      </c>
      <c r="P136" s="15">
        <v>0</v>
      </c>
      <c r="Q136" s="15">
        <v>20</v>
      </c>
      <c r="R136" s="54" t="s">
        <v>233</v>
      </c>
      <c r="S136" s="54" t="s">
        <v>54</v>
      </c>
      <c r="T136" s="54" t="s">
        <v>233</v>
      </c>
      <c r="U136" s="54" t="s">
        <v>123</v>
      </c>
      <c r="V136" s="54" t="s">
        <v>518</v>
      </c>
      <c r="W136" s="54" t="s">
        <v>570</v>
      </c>
    </row>
    <row r="137" spans="1:23" x14ac:dyDescent="0.2">
      <c r="A137" s="9" t="s">
        <v>697</v>
      </c>
      <c r="B137" s="15">
        <v>0</v>
      </c>
      <c r="C137" s="15">
        <v>1</v>
      </c>
      <c r="D137" s="15">
        <v>2</v>
      </c>
      <c r="E137" s="15">
        <f t="shared" si="7"/>
        <v>3</v>
      </c>
      <c r="F137" s="50"/>
      <c r="G137" s="50"/>
      <c r="H137" s="50"/>
      <c r="I137" s="50"/>
      <c r="J137" s="50"/>
      <c r="K137" s="50"/>
      <c r="L137" s="50"/>
      <c r="M137" s="15">
        <f t="shared" si="6"/>
        <v>3</v>
      </c>
      <c r="R137" s="52"/>
      <c r="S137" s="52" t="s">
        <v>62</v>
      </c>
      <c r="T137" s="52" t="s">
        <v>828</v>
      </c>
      <c r="W137" s="54" t="s">
        <v>571</v>
      </c>
    </row>
    <row r="138" spans="1:23" x14ac:dyDescent="0.2">
      <c r="A138" s="9" t="s">
        <v>698</v>
      </c>
      <c r="B138" s="15">
        <v>2</v>
      </c>
      <c r="C138" s="15">
        <v>4</v>
      </c>
      <c r="D138" s="15">
        <v>5</v>
      </c>
      <c r="E138" s="15">
        <f t="shared" si="7"/>
        <v>11</v>
      </c>
      <c r="F138" s="50"/>
      <c r="G138" s="50"/>
      <c r="H138" s="50"/>
      <c r="I138" s="50"/>
      <c r="J138" s="50"/>
      <c r="K138" s="50"/>
      <c r="L138" s="50"/>
      <c r="M138" s="15">
        <f t="shared" ref="M138:M197" si="13">SUM(L138+I138+E138)</f>
        <v>11</v>
      </c>
      <c r="N138" s="15">
        <v>0</v>
      </c>
      <c r="O138" s="15">
        <v>0</v>
      </c>
      <c r="P138" s="15">
        <v>4</v>
      </c>
      <c r="Q138" s="15">
        <v>4</v>
      </c>
      <c r="R138" s="52"/>
      <c r="S138" s="52" t="s">
        <v>62</v>
      </c>
      <c r="T138" s="52" t="s">
        <v>828</v>
      </c>
      <c r="W138" s="54" t="s">
        <v>28</v>
      </c>
    </row>
    <row r="139" spans="1:23" x14ac:dyDescent="0.2">
      <c r="A139" s="9" t="s">
        <v>519</v>
      </c>
      <c r="B139" s="15">
        <v>13</v>
      </c>
      <c r="C139" s="15">
        <v>15</v>
      </c>
      <c r="D139" s="15">
        <v>9</v>
      </c>
      <c r="E139" s="15">
        <f t="shared" ref="E139:E196" si="14">SUM(B139:D139)</f>
        <v>37</v>
      </c>
      <c r="F139" s="15">
        <v>29</v>
      </c>
      <c r="G139" s="15">
        <v>18</v>
      </c>
      <c r="H139" s="15">
        <v>24</v>
      </c>
      <c r="I139" s="15">
        <f>H139+G139+F139</f>
        <v>71</v>
      </c>
      <c r="J139" s="15">
        <v>26</v>
      </c>
      <c r="K139" s="15">
        <v>15</v>
      </c>
      <c r="L139" s="15">
        <v>41</v>
      </c>
      <c r="M139" s="15">
        <f t="shared" si="13"/>
        <v>149</v>
      </c>
      <c r="N139" s="15">
        <v>31</v>
      </c>
      <c r="O139" s="15">
        <v>26</v>
      </c>
      <c r="P139" s="15">
        <v>12</v>
      </c>
      <c r="Q139" s="15">
        <v>69</v>
      </c>
      <c r="S139" s="54" t="s">
        <v>62</v>
      </c>
      <c r="T139" s="54" t="s">
        <v>828</v>
      </c>
      <c r="U139" s="54" t="s">
        <v>391</v>
      </c>
      <c r="V139" s="54" t="s">
        <v>519</v>
      </c>
      <c r="W139" s="54" t="s">
        <v>585</v>
      </c>
    </row>
    <row r="140" spans="1:23" x14ac:dyDescent="0.2">
      <c r="A140" s="9" t="s">
        <v>699</v>
      </c>
      <c r="B140" s="15"/>
      <c r="C140" s="15"/>
      <c r="D140" s="15"/>
      <c r="E140" s="15"/>
      <c r="F140" s="15">
        <v>2</v>
      </c>
      <c r="G140" s="15">
        <v>1</v>
      </c>
      <c r="H140" s="15">
        <v>1</v>
      </c>
      <c r="I140" s="15">
        <f>H140+G140+F140</f>
        <v>4</v>
      </c>
      <c r="J140" s="15"/>
      <c r="K140" s="15"/>
      <c r="L140" s="15"/>
      <c r="M140" s="15">
        <f t="shared" si="13"/>
        <v>4</v>
      </c>
      <c r="N140" s="15">
        <v>1</v>
      </c>
      <c r="O140" s="15">
        <v>0</v>
      </c>
      <c r="P140" s="15">
        <v>0</v>
      </c>
      <c r="Q140" s="15">
        <v>1</v>
      </c>
      <c r="R140" s="76"/>
      <c r="S140" s="76" t="s">
        <v>62</v>
      </c>
      <c r="T140" s="76" t="s">
        <v>828</v>
      </c>
      <c r="U140" s="54" t="s">
        <v>124</v>
      </c>
    </row>
    <row r="141" spans="1:23" x14ac:dyDescent="0.2">
      <c r="A141" s="9" t="s">
        <v>700</v>
      </c>
      <c r="B141" s="15">
        <v>1</v>
      </c>
      <c r="C141" s="15">
        <v>0</v>
      </c>
      <c r="D141" s="15">
        <v>0</v>
      </c>
      <c r="E141" s="15">
        <f t="shared" si="14"/>
        <v>1</v>
      </c>
      <c r="F141" s="50"/>
      <c r="G141" s="50"/>
      <c r="H141" s="50"/>
      <c r="I141" s="50"/>
      <c r="J141" s="50"/>
      <c r="K141" s="50"/>
      <c r="L141" s="50"/>
      <c r="M141" s="15">
        <f t="shared" si="13"/>
        <v>1</v>
      </c>
      <c r="R141" s="52"/>
      <c r="S141" s="52" t="s">
        <v>63</v>
      </c>
      <c r="T141" s="54" t="s">
        <v>828</v>
      </c>
      <c r="W141" s="54" t="s">
        <v>597</v>
      </c>
    </row>
    <row r="142" spans="1:23" x14ac:dyDescent="0.2">
      <c r="A142" s="9" t="s">
        <v>520</v>
      </c>
      <c r="B142" s="15"/>
      <c r="C142" s="15"/>
      <c r="D142" s="15"/>
      <c r="E142" s="15"/>
      <c r="F142" s="15">
        <v>1</v>
      </c>
      <c r="G142" s="15">
        <v>0</v>
      </c>
      <c r="H142" s="15">
        <v>0</v>
      </c>
      <c r="I142" s="15">
        <f>H142+G142+F142</f>
        <v>1</v>
      </c>
      <c r="J142" s="15">
        <v>3</v>
      </c>
      <c r="K142" s="15">
        <v>0</v>
      </c>
      <c r="L142" s="15">
        <v>3</v>
      </c>
      <c r="M142" s="15">
        <f t="shared" si="13"/>
        <v>4</v>
      </c>
      <c r="N142" s="15">
        <v>0</v>
      </c>
      <c r="O142" s="15">
        <v>3</v>
      </c>
      <c r="P142" s="15">
        <v>0</v>
      </c>
      <c r="Q142" s="15">
        <v>3</v>
      </c>
      <c r="R142" s="54" t="s">
        <v>233</v>
      </c>
      <c r="S142" s="54" t="s">
        <v>65</v>
      </c>
      <c r="T142" s="54" t="s">
        <v>233</v>
      </c>
      <c r="U142" s="54" t="s">
        <v>392</v>
      </c>
      <c r="V142" s="54" t="s">
        <v>520</v>
      </c>
    </row>
    <row r="143" spans="1:23" x14ac:dyDescent="0.2">
      <c r="A143" s="9" t="s">
        <v>701</v>
      </c>
      <c r="B143" s="15"/>
      <c r="C143" s="15"/>
      <c r="D143" s="15"/>
      <c r="E143" s="15"/>
      <c r="F143" s="15">
        <v>1</v>
      </c>
      <c r="G143" s="15">
        <v>1</v>
      </c>
      <c r="H143" s="15">
        <v>1</v>
      </c>
      <c r="I143" s="15">
        <f>H143+G143+F143</f>
        <v>3</v>
      </c>
      <c r="J143" s="15"/>
      <c r="K143" s="15"/>
      <c r="L143" s="15"/>
      <c r="M143" s="15">
        <f t="shared" si="13"/>
        <v>3</v>
      </c>
      <c r="N143" s="15">
        <v>1</v>
      </c>
      <c r="O143" s="15">
        <v>0</v>
      </c>
      <c r="P143" s="15">
        <v>0</v>
      </c>
      <c r="Q143" s="15">
        <v>1</v>
      </c>
      <c r="R143" s="76"/>
      <c r="S143" s="76" t="s">
        <v>72</v>
      </c>
      <c r="T143" s="76" t="s">
        <v>234</v>
      </c>
      <c r="U143" s="54" t="s">
        <v>125</v>
      </c>
    </row>
    <row r="144" spans="1:23" x14ac:dyDescent="0.2">
      <c r="A144" s="9" t="s">
        <v>57</v>
      </c>
      <c r="B144" s="15">
        <v>2</v>
      </c>
      <c r="C144" s="15">
        <v>0</v>
      </c>
      <c r="D144" s="15">
        <v>1</v>
      </c>
      <c r="E144" s="15">
        <f t="shared" si="14"/>
        <v>3</v>
      </c>
      <c r="F144" s="50"/>
      <c r="G144" s="50"/>
      <c r="H144" s="50"/>
      <c r="I144" s="50"/>
      <c r="J144" s="50"/>
      <c r="K144" s="50"/>
      <c r="L144" s="50"/>
      <c r="M144" s="15">
        <f t="shared" si="13"/>
        <v>3</v>
      </c>
      <c r="N144" s="15">
        <v>0</v>
      </c>
      <c r="O144" s="15">
        <v>0</v>
      </c>
      <c r="P144" s="15">
        <v>2</v>
      </c>
      <c r="Q144" s="15">
        <v>2</v>
      </c>
      <c r="R144" s="52"/>
      <c r="S144" s="52" t="s">
        <v>57</v>
      </c>
      <c r="T144" s="52" t="s">
        <v>234</v>
      </c>
      <c r="W144" s="54" t="s">
        <v>30</v>
      </c>
    </row>
    <row r="145" spans="1:23" x14ac:dyDescent="0.2">
      <c r="A145" s="9" t="s">
        <v>702</v>
      </c>
      <c r="B145" s="15"/>
      <c r="C145" s="15"/>
      <c r="D145" s="15"/>
      <c r="E145" s="15"/>
      <c r="F145" s="15">
        <v>0</v>
      </c>
      <c r="G145" s="15">
        <v>1</v>
      </c>
      <c r="H145" s="15">
        <v>2</v>
      </c>
      <c r="I145" s="15">
        <f t="shared" ref="I145:I151" si="15">H145+G145+F145</f>
        <v>3</v>
      </c>
      <c r="J145" s="15">
        <v>0</v>
      </c>
      <c r="K145" s="15">
        <v>1</v>
      </c>
      <c r="L145" s="15">
        <v>1</v>
      </c>
      <c r="M145" s="15">
        <f t="shared" si="13"/>
        <v>4</v>
      </c>
      <c r="N145" s="15">
        <v>0</v>
      </c>
      <c r="O145" s="15">
        <v>0</v>
      </c>
      <c r="P145" s="15">
        <v>1</v>
      </c>
      <c r="Q145" s="15">
        <v>1</v>
      </c>
      <c r="R145" s="54" t="s">
        <v>233</v>
      </c>
      <c r="S145" s="54" t="s">
        <v>65</v>
      </c>
      <c r="T145" s="54" t="s">
        <v>233</v>
      </c>
      <c r="U145" s="54" t="s">
        <v>429</v>
      </c>
      <c r="V145" s="54" t="s">
        <v>521</v>
      </c>
    </row>
    <row r="146" spans="1:23" x14ac:dyDescent="0.2">
      <c r="A146" s="9" t="s">
        <v>703</v>
      </c>
      <c r="B146" s="15">
        <v>3</v>
      </c>
      <c r="C146" s="15">
        <v>0</v>
      </c>
      <c r="D146" s="15">
        <v>1</v>
      </c>
      <c r="E146" s="15">
        <f t="shared" si="14"/>
        <v>4</v>
      </c>
      <c r="F146" s="15">
        <v>30</v>
      </c>
      <c r="G146" s="15">
        <v>8</v>
      </c>
      <c r="H146" s="15">
        <v>14</v>
      </c>
      <c r="I146" s="15">
        <f t="shared" si="15"/>
        <v>52</v>
      </c>
      <c r="J146" s="15">
        <v>5</v>
      </c>
      <c r="K146" s="15">
        <v>4</v>
      </c>
      <c r="L146" s="15">
        <v>9</v>
      </c>
      <c r="M146" s="15">
        <f t="shared" si="13"/>
        <v>65</v>
      </c>
      <c r="N146" s="15">
        <v>32</v>
      </c>
      <c r="O146" s="15">
        <v>3</v>
      </c>
      <c r="P146" s="15">
        <v>1</v>
      </c>
      <c r="Q146" s="15">
        <v>36</v>
      </c>
      <c r="R146" s="54" t="s">
        <v>233</v>
      </c>
      <c r="S146" s="54" t="s">
        <v>65</v>
      </c>
      <c r="T146" s="54" t="s">
        <v>233</v>
      </c>
      <c r="U146" s="54" t="s">
        <v>31</v>
      </c>
      <c r="V146" s="54" t="s">
        <v>522</v>
      </c>
      <c r="W146" s="54" t="s">
        <v>31</v>
      </c>
    </row>
    <row r="147" spans="1:23" x14ac:dyDescent="0.2">
      <c r="A147" s="9" t="s">
        <v>704</v>
      </c>
      <c r="B147" s="15"/>
      <c r="C147" s="15"/>
      <c r="D147" s="15"/>
      <c r="E147" s="15"/>
      <c r="F147" s="15">
        <v>23</v>
      </c>
      <c r="G147" s="15">
        <v>2</v>
      </c>
      <c r="H147" s="15">
        <v>7</v>
      </c>
      <c r="I147" s="15">
        <f t="shared" si="15"/>
        <v>32</v>
      </c>
      <c r="J147" s="15">
        <v>3</v>
      </c>
      <c r="K147" s="15">
        <v>1</v>
      </c>
      <c r="L147" s="15">
        <v>4</v>
      </c>
      <c r="M147" s="15">
        <f t="shared" si="13"/>
        <v>36</v>
      </c>
      <c r="N147" s="15">
        <v>7</v>
      </c>
      <c r="O147" s="15">
        <v>6</v>
      </c>
      <c r="P147" s="15">
        <v>2</v>
      </c>
      <c r="Q147" s="15">
        <v>15</v>
      </c>
      <c r="R147" s="54" t="s">
        <v>233</v>
      </c>
      <c r="S147" s="54" t="s">
        <v>54</v>
      </c>
      <c r="T147" s="54" t="s">
        <v>233</v>
      </c>
      <c r="U147" s="54" t="s">
        <v>126</v>
      </c>
      <c r="V147" s="54" t="s">
        <v>523</v>
      </c>
    </row>
    <row r="148" spans="1:23" x14ac:dyDescent="0.2">
      <c r="A148" s="9" t="s">
        <v>705</v>
      </c>
      <c r="B148" s="15"/>
      <c r="C148" s="15"/>
      <c r="D148" s="15"/>
      <c r="E148" s="15"/>
      <c r="F148" s="15">
        <v>0</v>
      </c>
      <c r="G148" s="15">
        <v>2</v>
      </c>
      <c r="H148" s="15">
        <v>0</v>
      </c>
      <c r="I148" s="15">
        <f t="shared" si="15"/>
        <v>2</v>
      </c>
      <c r="J148" s="15">
        <v>11</v>
      </c>
      <c r="K148" s="15">
        <v>3</v>
      </c>
      <c r="L148" s="15">
        <v>14</v>
      </c>
      <c r="M148" s="15">
        <f t="shared" si="13"/>
        <v>16</v>
      </c>
      <c r="N148" s="15">
        <v>21</v>
      </c>
      <c r="O148" s="15">
        <v>14</v>
      </c>
      <c r="P148" s="15">
        <v>10</v>
      </c>
      <c r="Q148" s="15">
        <v>45</v>
      </c>
      <c r="R148" s="54" t="s">
        <v>233</v>
      </c>
      <c r="S148" s="54" t="s">
        <v>54</v>
      </c>
      <c r="T148" s="54" t="s">
        <v>233</v>
      </c>
      <c r="U148" s="54" t="s">
        <v>127</v>
      </c>
      <c r="V148" s="54" t="s">
        <v>524</v>
      </c>
    </row>
    <row r="149" spans="1:23" x14ac:dyDescent="0.2">
      <c r="A149" s="9" t="s">
        <v>706</v>
      </c>
      <c r="B149" s="15"/>
      <c r="C149" s="15"/>
      <c r="D149" s="15"/>
      <c r="E149" s="15"/>
      <c r="F149" s="15">
        <v>8</v>
      </c>
      <c r="G149" s="15">
        <v>0</v>
      </c>
      <c r="H149" s="15">
        <v>1</v>
      </c>
      <c r="I149" s="15">
        <f t="shared" si="15"/>
        <v>9</v>
      </c>
      <c r="J149" s="15">
        <v>3</v>
      </c>
      <c r="K149" s="15">
        <v>0</v>
      </c>
      <c r="L149" s="15">
        <v>3</v>
      </c>
      <c r="M149" s="15">
        <f t="shared" si="13"/>
        <v>12</v>
      </c>
      <c r="N149" s="15">
        <v>0</v>
      </c>
      <c r="O149" s="15">
        <v>2</v>
      </c>
      <c r="P149" s="15">
        <v>0</v>
      </c>
      <c r="Q149" s="15">
        <v>2</v>
      </c>
      <c r="R149" s="54" t="s">
        <v>233</v>
      </c>
      <c r="S149" s="54" t="s">
        <v>65</v>
      </c>
      <c r="T149" s="54" t="s">
        <v>233</v>
      </c>
      <c r="U149" s="54" t="s">
        <v>118</v>
      </c>
      <c r="V149" s="54" t="s">
        <v>525</v>
      </c>
    </row>
    <row r="150" spans="1:23" x14ac:dyDescent="0.2">
      <c r="A150" s="9" t="s">
        <v>707</v>
      </c>
      <c r="B150" s="15"/>
      <c r="C150" s="15"/>
      <c r="D150" s="15"/>
      <c r="E150" s="15"/>
      <c r="F150" s="15">
        <v>1</v>
      </c>
      <c r="G150" s="15">
        <v>0</v>
      </c>
      <c r="H150" s="15">
        <v>0</v>
      </c>
      <c r="I150" s="15">
        <f t="shared" si="15"/>
        <v>1</v>
      </c>
      <c r="J150" s="15"/>
      <c r="K150" s="15"/>
      <c r="L150" s="15"/>
      <c r="M150" s="15">
        <f t="shared" si="13"/>
        <v>1</v>
      </c>
      <c r="N150" s="15">
        <v>1</v>
      </c>
      <c r="O150" s="15">
        <v>0</v>
      </c>
      <c r="P150" s="15">
        <v>0</v>
      </c>
      <c r="Q150" s="15">
        <v>1</v>
      </c>
      <c r="R150" s="76" t="s">
        <v>233</v>
      </c>
      <c r="S150" s="76" t="s">
        <v>54</v>
      </c>
      <c r="T150" s="76" t="s">
        <v>233</v>
      </c>
      <c r="U150" s="54" t="s">
        <v>128</v>
      </c>
    </row>
    <row r="151" spans="1:23" x14ac:dyDescent="0.2">
      <c r="A151" s="9" t="s">
        <v>708</v>
      </c>
      <c r="B151" s="15"/>
      <c r="C151" s="15"/>
      <c r="D151" s="15"/>
      <c r="E151" s="15"/>
      <c r="F151" s="15">
        <v>1</v>
      </c>
      <c r="G151" s="15">
        <v>0</v>
      </c>
      <c r="H151" s="15">
        <v>1</v>
      </c>
      <c r="I151" s="15">
        <f t="shared" si="15"/>
        <v>2</v>
      </c>
      <c r="J151" s="15"/>
      <c r="K151" s="15"/>
      <c r="L151" s="15"/>
      <c r="M151" s="15">
        <f t="shared" si="13"/>
        <v>2</v>
      </c>
      <c r="N151" s="15">
        <v>1</v>
      </c>
      <c r="O151" s="15">
        <v>0</v>
      </c>
      <c r="P151" s="15">
        <v>0</v>
      </c>
      <c r="Q151" s="15">
        <v>1</v>
      </c>
      <c r="R151" s="76" t="s">
        <v>233</v>
      </c>
      <c r="S151" s="76" t="s">
        <v>54</v>
      </c>
      <c r="T151" s="76" t="s">
        <v>233</v>
      </c>
      <c r="U151" s="54" t="s">
        <v>129</v>
      </c>
    </row>
    <row r="152" spans="1:23" x14ac:dyDescent="0.2">
      <c r="A152" s="9" t="s">
        <v>232</v>
      </c>
      <c r="B152" s="15">
        <v>0</v>
      </c>
      <c r="C152" s="15">
        <v>7</v>
      </c>
      <c r="D152" s="15">
        <v>2</v>
      </c>
      <c r="E152" s="15">
        <f t="shared" si="14"/>
        <v>9</v>
      </c>
      <c r="F152" s="50"/>
      <c r="G152" s="50"/>
      <c r="H152" s="50"/>
      <c r="I152" s="50"/>
      <c r="J152" s="50"/>
      <c r="K152" s="50"/>
      <c r="L152" s="50"/>
      <c r="M152" s="15">
        <f t="shared" si="13"/>
        <v>9</v>
      </c>
      <c r="R152" s="52"/>
      <c r="S152" s="52" t="s">
        <v>73</v>
      </c>
      <c r="T152" s="52" t="s">
        <v>234</v>
      </c>
      <c r="W152" s="54" t="s">
        <v>33</v>
      </c>
    </row>
    <row r="153" spans="1:23" x14ac:dyDescent="0.2">
      <c r="A153" s="9" t="s">
        <v>709</v>
      </c>
      <c r="B153" s="15">
        <v>0</v>
      </c>
      <c r="C153" s="15">
        <v>1</v>
      </c>
      <c r="D153" s="15">
        <v>0</v>
      </c>
      <c r="E153" s="15">
        <f t="shared" si="14"/>
        <v>1</v>
      </c>
      <c r="F153" s="15">
        <v>2</v>
      </c>
      <c r="G153" s="15">
        <v>1</v>
      </c>
      <c r="H153" s="15">
        <v>0</v>
      </c>
      <c r="I153" s="15">
        <f t="shared" ref="I153:I158" si="16">H153+G153+F153</f>
        <v>3</v>
      </c>
      <c r="J153" s="15"/>
      <c r="K153" s="15"/>
      <c r="L153" s="15"/>
      <c r="M153" s="15">
        <f t="shared" si="13"/>
        <v>4</v>
      </c>
      <c r="N153" s="15">
        <v>2</v>
      </c>
      <c r="O153" s="15">
        <v>0</v>
      </c>
      <c r="P153" s="15">
        <v>0</v>
      </c>
      <c r="Q153" s="15">
        <v>2</v>
      </c>
      <c r="R153" s="76" t="s">
        <v>233</v>
      </c>
      <c r="S153" s="76" t="s">
        <v>54</v>
      </c>
      <c r="T153" s="76" t="s">
        <v>233</v>
      </c>
      <c r="U153" s="54" t="s">
        <v>34</v>
      </c>
      <c r="W153" s="54" t="s">
        <v>34</v>
      </c>
    </row>
    <row r="154" spans="1:23" x14ac:dyDescent="0.2">
      <c r="A154" s="9" t="s">
        <v>710</v>
      </c>
      <c r="B154" s="15"/>
      <c r="C154" s="15"/>
      <c r="D154" s="15"/>
      <c r="E154" s="15"/>
      <c r="F154" s="15">
        <v>0</v>
      </c>
      <c r="G154" s="15">
        <v>1</v>
      </c>
      <c r="H154" s="15">
        <v>0</v>
      </c>
      <c r="I154" s="15">
        <f t="shared" si="16"/>
        <v>1</v>
      </c>
      <c r="J154" s="15"/>
      <c r="K154" s="15"/>
      <c r="L154" s="15"/>
      <c r="M154" s="15">
        <f t="shared" si="13"/>
        <v>1</v>
      </c>
      <c r="R154" s="52"/>
      <c r="S154" s="52" t="s">
        <v>53</v>
      </c>
      <c r="T154" s="52" t="s">
        <v>53</v>
      </c>
      <c r="U154" s="54" t="s">
        <v>393</v>
      </c>
    </row>
    <row r="155" spans="1:23" x14ac:dyDescent="0.2">
      <c r="A155" s="9" t="s">
        <v>711</v>
      </c>
      <c r="B155" s="15">
        <v>1</v>
      </c>
      <c r="C155" s="15">
        <v>0</v>
      </c>
      <c r="D155" s="15">
        <v>1</v>
      </c>
      <c r="E155" s="15">
        <f t="shared" si="14"/>
        <v>2</v>
      </c>
      <c r="F155" s="15">
        <v>1</v>
      </c>
      <c r="G155" s="15">
        <v>1</v>
      </c>
      <c r="H155" s="15">
        <v>2</v>
      </c>
      <c r="I155" s="15">
        <f t="shared" si="16"/>
        <v>4</v>
      </c>
      <c r="J155" s="15"/>
      <c r="K155" s="15"/>
      <c r="L155" s="15"/>
      <c r="M155" s="15">
        <f t="shared" si="13"/>
        <v>6</v>
      </c>
      <c r="N155" s="15">
        <v>2</v>
      </c>
      <c r="O155" s="15">
        <v>1</v>
      </c>
      <c r="P155" s="15">
        <v>1</v>
      </c>
      <c r="Q155" s="15">
        <v>4</v>
      </c>
      <c r="R155" s="76"/>
      <c r="S155" s="76" t="s">
        <v>65</v>
      </c>
      <c r="T155" s="76" t="s">
        <v>828</v>
      </c>
      <c r="U155" s="54" t="s">
        <v>130</v>
      </c>
      <c r="W155" s="54" t="s">
        <v>586</v>
      </c>
    </row>
    <row r="156" spans="1:23" x14ac:dyDescent="0.2">
      <c r="A156" s="9" t="s">
        <v>712</v>
      </c>
      <c r="B156" s="15">
        <v>1</v>
      </c>
      <c r="C156" s="15">
        <v>1</v>
      </c>
      <c r="D156" s="15">
        <v>0</v>
      </c>
      <c r="E156" s="15">
        <f t="shared" si="14"/>
        <v>2</v>
      </c>
      <c r="F156" s="15">
        <v>1</v>
      </c>
      <c r="G156" s="15">
        <v>0</v>
      </c>
      <c r="H156" s="15">
        <v>1</v>
      </c>
      <c r="I156" s="15">
        <f t="shared" si="16"/>
        <v>2</v>
      </c>
      <c r="J156" s="15"/>
      <c r="K156" s="15"/>
      <c r="L156" s="15"/>
      <c r="M156" s="15">
        <f t="shared" si="13"/>
        <v>4</v>
      </c>
      <c r="N156" s="15">
        <v>1</v>
      </c>
      <c r="O156" s="15">
        <v>0</v>
      </c>
      <c r="P156" s="15">
        <v>0</v>
      </c>
      <c r="Q156" s="15">
        <v>1</v>
      </c>
      <c r="R156" s="76"/>
      <c r="S156" s="76" t="s">
        <v>66</v>
      </c>
      <c r="T156" s="76" t="s">
        <v>828</v>
      </c>
      <c r="U156" s="54" t="s">
        <v>131</v>
      </c>
      <c r="W156" s="54" t="s">
        <v>573</v>
      </c>
    </row>
    <row r="157" spans="1:23" x14ac:dyDescent="0.2">
      <c r="A157" s="9" t="s">
        <v>713</v>
      </c>
      <c r="B157" s="15"/>
      <c r="C157" s="15"/>
      <c r="D157" s="15"/>
      <c r="E157" s="15"/>
      <c r="F157" s="15">
        <v>5</v>
      </c>
      <c r="G157" s="15">
        <v>3</v>
      </c>
      <c r="H157" s="15">
        <v>3</v>
      </c>
      <c r="I157" s="15">
        <f t="shared" si="16"/>
        <v>11</v>
      </c>
      <c r="J157" s="15">
        <v>6</v>
      </c>
      <c r="K157" s="15">
        <v>1</v>
      </c>
      <c r="L157" s="15">
        <v>7</v>
      </c>
      <c r="M157" s="15">
        <f t="shared" si="13"/>
        <v>18</v>
      </c>
      <c r="N157" s="15">
        <v>3</v>
      </c>
      <c r="O157" s="15">
        <v>8</v>
      </c>
      <c r="P157" s="15">
        <v>0</v>
      </c>
      <c r="Q157" s="15">
        <v>11</v>
      </c>
      <c r="S157" s="54" t="s">
        <v>72</v>
      </c>
      <c r="T157" s="54" t="s">
        <v>234</v>
      </c>
      <c r="U157" s="54" t="s">
        <v>394</v>
      </c>
      <c r="V157" s="54" t="s">
        <v>526</v>
      </c>
    </row>
    <row r="158" spans="1:23" x14ac:dyDescent="0.2">
      <c r="A158" s="9" t="s">
        <v>527</v>
      </c>
      <c r="B158" s="15">
        <v>3</v>
      </c>
      <c r="C158" s="15">
        <v>1</v>
      </c>
      <c r="D158" s="15">
        <v>1</v>
      </c>
      <c r="E158" s="15">
        <f t="shared" si="14"/>
        <v>5</v>
      </c>
      <c r="F158" s="15">
        <v>3</v>
      </c>
      <c r="G158" s="15">
        <v>0</v>
      </c>
      <c r="H158" s="15">
        <v>0</v>
      </c>
      <c r="I158" s="15">
        <f t="shared" si="16"/>
        <v>3</v>
      </c>
      <c r="J158" s="15">
        <v>3</v>
      </c>
      <c r="K158" s="15">
        <v>1</v>
      </c>
      <c r="L158" s="15">
        <v>4</v>
      </c>
      <c r="M158" s="15">
        <f t="shared" si="13"/>
        <v>12</v>
      </c>
      <c r="N158" s="15">
        <v>0</v>
      </c>
      <c r="O158" s="15">
        <v>3</v>
      </c>
      <c r="P158" s="15">
        <v>3</v>
      </c>
      <c r="Q158" s="15">
        <v>6</v>
      </c>
      <c r="S158" s="54" t="s">
        <v>72</v>
      </c>
      <c r="T158" s="54" t="s">
        <v>234</v>
      </c>
      <c r="U158" s="54" t="s">
        <v>395</v>
      </c>
      <c r="V158" s="54" t="s">
        <v>527</v>
      </c>
      <c r="W158" s="54" t="s">
        <v>45</v>
      </c>
    </row>
    <row r="159" spans="1:23" x14ac:dyDescent="0.2">
      <c r="A159" s="9" t="s">
        <v>234</v>
      </c>
      <c r="B159" s="15">
        <v>0</v>
      </c>
      <c r="C159" s="15">
        <v>0</v>
      </c>
      <c r="D159" s="15">
        <v>1</v>
      </c>
      <c r="E159" s="15">
        <f t="shared" si="14"/>
        <v>1</v>
      </c>
      <c r="F159" s="50"/>
      <c r="G159" s="50"/>
      <c r="H159" s="50"/>
      <c r="I159" s="50"/>
      <c r="J159" s="50"/>
      <c r="K159" s="50"/>
      <c r="L159" s="50"/>
      <c r="M159" s="15">
        <f t="shared" si="13"/>
        <v>1</v>
      </c>
      <c r="R159" s="52"/>
      <c r="S159" s="52" t="s">
        <v>73</v>
      </c>
      <c r="T159" s="52" t="s">
        <v>234</v>
      </c>
      <c r="W159" s="54" t="s">
        <v>587</v>
      </c>
    </row>
    <row r="160" spans="1:23" x14ac:dyDescent="0.2">
      <c r="A160" s="9" t="s">
        <v>714</v>
      </c>
      <c r="B160" s="15"/>
      <c r="C160" s="15"/>
      <c r="D160" s="15"/>
      <c r="E160" s="15"/>
      <c r="F160" s="15">
        <v>1</v>
      </c>
      <c r="G160" s="15">
        <v>0</v>
      </c>
      <c r="H160" s="15">
        <v>1</v>
      </c>
      <c r="I160" s="15">
        <f>H160+G160+F160</f>
        <v>2</v>
      </c>
      <c r="J160" s="15">
        <v>1</v>
      </c>
      <c r="K160" s="15">
        <v>0</v>
      </c>
      <c r="L160" s="15">
        <v>1</v>
      </c>
      <c r="M160" s="15">
        <f t="shared" si="13"/>
        <v>3</v>
      </c>
      <c r="N160" s="15">
        <v>1</v>
      </c>
      <c r="O160" s="15">
        <v>2</v>
      </c>
      <c r="P160" s="15">
        <v>0</v>
      </c>
      <c r="Q160" s="15">
        <v>3</v>
      </c>
      <c r="R160" s="54" t="s">
        <v>233</v>
      </c>
      <c r="S160" s="54" t="s">
        <v>145</v>
      </c>
      <c r="T160" s="54" t="s">
        <v>233</v>
      </c>
      <c r="U160" s="54" t="s">
        <v>132</v>
      </c>
      <c r="V160" s="54" t="s">
        <v>528</v>
      </c>
    </row>
    <row r="161" spans="1:23" x14ac:dyDescent="0.2">
      <c r="A161" s="9" t="s">
        <v>715</v>
      </c>
      <c r="B161" s="15">
        <v>0</v>
      </c>
      <c r="C161" s="15">
        <v>2</v>
      </c>
      <c r="D161" s="15">
        <v>0</v>
      </c>
      <c r="E161" s="15">
        <f t="shared" si="14"/>
        <v>2</v>
      </c>
      <c r="F161" s="50"/>
      <c r="G161" s="50"/>
      <c r="H161" s="50"/>
      <c r="I161" s="50"/>
      <c r="J161" s="50"/>
      <c r="K161" s="50"/>
      <c r="L161" s="50"/>
      <c r="M161" s="15">
        <f t="shared" si="13"/>
        <v>2</v>
      </c>
      <c r="R161" s="54" t="s">
        <v>233</v>
      </c>
      <c r="S161" s="54" t="s">
        <v>145</v>
      </c>
      <c r="T161" s="54" t="s">
        <v>233</v>
      </c>
      <c r="W161" s="54" t="s">
        <v>572</v>
      </c>
    </row>
    <row r="162" spans="1:23" x14ac:dyDescent="0.2">
      <c r="A162" s="9" t="s">
        <v>716</v>
      </c>
      <c r="B162" s="15"/>
      <c r="C162" s="15"/>
      <c r="D162" s="15"/>
      <c r="E162" s="15"/>
      <c r="F162" s="15">
        <v>11</v>
      </c>
      <c r="G162" s="15">
        <v>5</v>
      </c>
      <c r="H162" s="15">
        <v>0</v>
      </c>
      <c r="I162" s="15">
        <f>H162+G162+F162</f>
        <v>16</v>
      </c>
      <c r="J162" s="15">
        <v>2</v>
      </c>
      <c r="K162" s="15">
        <v>0</v>
      </c>
      <c r="L162" s="15">
        <v>2</v>
      </c>
      <c r="M162" s="15">
        <f t="shared" si="13"/>
        <v>18</v>
      </c>
      <c r="N162" s="15">
        <v>9</v>
      </c>
      <c r="O162" s="15">
        <v>1</v>
      </c>
      <c r="P162" s="15">
        <v>0</v>
      </c>
      <c r="Q162" s="15">
        <v>10</v>
      </c>
      <c r="R162" s="54" t="s">
        <v>233</v>
      </c>
      <c r="S162" s="54" t="s">
        <v>145</v>
      </c>
      <c r="T162" s="54" t="s">
        <v>233</v>
      </c>
      <c r="U162" s="54" t="s">
        <v>133</v>
      </c>
      <c r="V162" s="54" t="s">
        <v>529</v>
      </c>
    </row>
    <row r="163" spans="1:23" x14ac:dyDescent="0.2">
      <c r="A163" s="9" t="s">
        <v>717</v>
      </c>
      <c r="B163" s="15">
        <v>1</v>
      </c>
      <c r="C163" s="15">
        <v>1</v>
      </c>
      <c r="D163" s="15">
        <v>2</v>
      </c>
      <c r="E163" s="15">
        <f t="shared" si="14"/>
        <v>4</v>
      </c>
      <c r="F163" s="50"/>
      <c r="G163" s="50"/>
      <c r="H163" s="50"/>
      <c r="I163" s="50"/>
      <c r="J163" s="50"/>
      <c r="K163" s="50"/>
      <c r="L163" s="50"/>
      <c r="M163" s="15">
        <f t="shared" si="13"/>
        <v>4</v>
      </c>
      <c r="N163" s="15">
        <v>0</v>
      </c>
      <c r="O163" s="15">
        <v>0</v>
      </c>
      <c r="P163" s="15">
        <v>2</v>
      </c>
      <c r="Q163" s="15">
        <v>2</v>
      </c>
      <c r="R163" s="52" t="s">
        <v>233</v>
      </c>
      <c r="S163" s="52" t="s">
        <v>145</v>
      </c>
      <c r="T163" s="52" t="s">
        <v>233</v>
      </c>
      <c r="W163" s="54" t="s">
        <v>35</v>
      </c>
    </row>
    <row r="164" spans="1:23" x14ac:dyDescent="0.2">
      <c r="A164" s="9" t="s">
        <v>530</v>
      </c>
      <c r="B164" s="15">
        <v>5</v>
      </c>
      <c r="C164" s="15">
        <v>0</v>
      </c>
      <c r="D164" s="15">
        <v>1</v>
      </c>
      <c r="E164" s="15">
        <f t="shared" si="14"/>
        <v>6</v>
      </c>
      <c r="F164" s="15">
        <v>5</v>
      </c>
      <c r="G164" s="15">
        <v>0</v>
      </c>
      <c r="H164" s="15">
        <v>0</v>
      </c>
      <c r="I164" s="15">
        <f>H164+G164+F164</f>
        <v>5</v>
      </c>
      <c r="J164" s="15">
        <v>2</v>
      </c>
      <c r="K164" s="15">
        <v>0</v>
      </c>
      <c r="L164" s="15">
        <v>2</v>
      </c>
      <c r="M164" s="15">
        <f t="shared" si="13"/>
        <v>13</v>
      </c>
      <c r="N164" s="15">
        <v>4</v>
      </c>
      <c r="O164" s="15">
        <v>2</v>
      </c>
      <c r="P164" s="15">
        <v>4</v>
      </c>
      <c r="Q164" s="15">
        <v>10</v>
      </c>
      <c r="R164" s="54" t="s">
        <v>233</v>
      </c>
      <c r="S164" s="54" t="s">
        <v>145</v>
      </c>
      <c r="T164" s="54" t="s">
        <v>233</v>
      </c>
      <c r="U164" s="54" t="s">
        <v>92</v>
      </c>
      <c r="V164" s="54" t="s">
        <v>530</v>
      </c>
      <c r="W164" s="54" t="s">
        <v>588</v>
      </c>
    </row>
    <row r="165" spans="1:23" x14ac:dyDescent="0.2">
      <c r="A165" s="9" t="s">
        <v>531</v>
      </c>
      <c r="B165" s="15">
        <v>1</v>
      </c>
      <c r="C165" s="15">
        <v>1</v>
      </c>
      <c r="D165" s="15">
        <v>0</v>
      </c>
      <c r="E165" s="15">
        <f t="shared" si="14"/>
        <v>2</v>
      </c>
      <c r="F165" s="15">
        <v>3</v>
      </c>
      <c r="G165" s="15">
        <v>1</v>
      </c>
      <c r="H165" s="15">
        <v>3</v>
      </c>
      <c r="I165" s="15">
        <f>H165+G165+F165</f>
        <v>7</v>
      </c>
      <c r="J165" s="15">
        <v>1</v>
      </c>
      <c r="K165" s="15">
        <v>0</v>
      </c>
      <c r="L165" s="15">
        <v>1</v>
      </c>
      <c r="M165" s="15">
        <f t="shared" si="13"/>
        <v>10</v>
      </c>
      <c r="N165" s="15">
        <v>2</v>
      </c>
      <c r="O165" s="15">
        <v>1</v>
      </c>
      <c r="P165" s="15">
        <v>1</v>
      </c>
      <c r="Q165" s="15">
        <v>4</v>
      </c>
      <c r="R165" s="54" t="s">
        <v>233</v>
      </c>
      <c r="S165" s="54" t="s">
        <v>65</v>
      </c>
      <c r="T165" s="54" t="s">
        <v>233</v>
      </c>
      <c r="U165" s="54" t="s">
        <v>36</v>
      </c>
      <c r="V165" s="54" t="s">
        <v>531</v>
      </c>
      <c r="W165" s="54" t="s">
        <v>36</v>
      </c>
    </row>
    <row r="166" spans="1:23" x14ac:dyDescent="0.2">
      <c r="A166" s="9" t="s">
        <v>718</v>
      </c>
      <c r="B166" s="15"/>
      <c r="C166" s="15"/>
      <c r="D166" s="15"/>
      <c r="E166" s="15"/>
      <c r="F166" s="15">
        <v>1</v>
      </c>
      <c r="G166" s="15">
        <v>0</v>
      </c>
      <c r="H166" s="15">
        <v>0</v>
      </c>
      <c r="I166" s="15">
        <f>H166+G166+F166</f>
        <v>1</v>
      </c>
      <c r="J166" s="15"/>
      <c r="K166" s="15"/>
      <c r="L166" s="15"/>
      <c r="M166" s="15">
        <f t="shared" si="13"/>
        <v>1</v>
      </c>
      <c r="N166" s="15">
        <v>1</v>
      </c>
      <c r="O166" s="15">
        <v>0</v>
      </c>
      <c r="P166" s="15">
        <v>0</v>
      </c>
      <c r="Q166" s="15">
        <v>1</v>
      </c>
      <c r="R166" s="76"/>
      <c r="S166" s="76" t="s">
        <v>72</v>
      </c>
      <c r="T166" s="76" t="s">
        <v>234</v>
      </c>
      <c r="U166" s="54" t="s">
        <v>134</v>
      </c>
    </row>
    <row r="167" spans="1:23" x14ac:dyDescent="0.2">
      <c r="A167" s="9" t="s">
        <v>719</v>
      </c>
      <c r="B167" s="15"/>
      <c r="C167" s="15"/>
      <c r="D167" s="15"/>
      <c r="E167" s="15"/>
      <c r="F167" s="15">
        <v>75</v>
      </c>
      <c r="G167" s="15">
        <v>9</v>
      </c>
      <c r="H167" s="15">
        <v>13</v>
      </c>
      <c r="I167" s="15">
        <f>H167+G167+F167</f>
        <v>97</v>
      </c>
      <c r="J167" s="15">
        <v>0</v>
      </c>
      <c r="K167" s="15">
        <v>1</v>
      </c>
      <c r="L167" s="15">
        <v>1</v>
      </c>
      <c r="M167" s="15">
        <f t="shared" si="13"/>
        <v>98</v>
      </c>
      <c r="N167" s="15">
        <v>77</v>
      </c>
      <c r="O167" s="15">
        <v>0</v>
      </c>
      <c r="P167" s="15">
        <v>0</v>
      </c>
      <c r="Q167" s="15">
        <v>77</v>
      </c>
      <c r="S167" s="54" t="s">
        <v>68</v>
      </c>
      <c r="T167" s="54" t="s">
        <v>828</v>
      </c>
      <c r="U167" s="54" t="s">
        <v>135</v>
      </c>
      <c r="V167" s="54" t="s">
        <v>532</v>
      </c>
    </row>
    <row r="168" spans="1:23" x14ac:dyDescent="0.2">
      <c r="A168" s="9" t="s">
        <v>720</v>
      </c>
      <c r="B168" s="15">
        <v>14</v>
      </c>
      <c r="C168" s="15">
        <v>9</v>
      </c>
      <c r="D168" s="15">
        <v>9</v>
      </c>
      <c r="E168" s="15">
        <f t="shared" si="14"/>
        <v>32</v>
      </c>
      <c r="F168" s="15">
        <v>0</v>
      </c>
      <c r="G168" s="15">
        <v>3</v>
      </c>
      <c r="H168" s="15">
        <v>0</v>
      </c>
      <c r="I168" s="15">
        <f>H168+G168+F168</f>
        <v>3</v>
      </c>
      <c r="J168" s="15">
        <v>37</v>
      </c>
      <c r="K168" s="15">
        <v>19</v>
      </c>
      <c r="L168" s="15">
        <v>56</v>
      </c>
      <c r="M168" s="15">
        <f t="shared" si="13"/>
        <v>91</v>
      </c>
      <c r="N168" s="15">
        <v>0</v>
      </c>
      <c r="O168" s="15">
        <v>36</v>
      </c>
      <c r="P168" s="15">
        <v>15</v>
      </c>
      <c r="Q168" s="15">
        <v>51</v>
      </c>
      <c r="S168" s="54" t="s">
        <v>68</v>
      </c>
      <c r="T168" s="54" t="s">
        <v>828</v>
      </c>
      <c r="U168" s="54" t="s">
        <v>398</v>
      </c>
      <c r="V168" s="54" t="s">
        <v>533</v>
      </c>
      <c r="W168" s="54" t="s">
        <v>398</v>
      </c>
    </row>
    <row r="169" spans="1:23" x14ac:dyDescent="0.2">
      <c r="A169" s="9" t="s">
        <v>721</v>
      </c>
      <c r="B169" s="15">
        <v>15</v>
      </c>
      <c r="C169" s="15">
        <v>7</v>
      </c>
      <c r="D169" s="15">
        <v>4</v>
      </c>
      <c r="E169" s="15">
        <f t="shared" si="14"/>
        <v>26</v>
      </c>
      <c r="F169" s="15"/>
      <c r="G169" s="15"/>
      <c r="H169" s="15"/>
      <c r="I169" s="15"/>
      <c r="J169" s="15">
        <v>27</v>
      </c>
      <c r="K169" s="15">
        <v>0</v>
      </c>
      <c r="L169" s="15">
        <v>27</v>
      </c>
      <c r="M169" s="15">
        <f t="shared" si="13"/>
        <v>53</v>
      </c>
      <c r="N169" s="15">
        <v>0</v>
      </c>
      <c r="O169" s="15">
        <v>21</v>
      </c>
      <c r="P169" s="15">
        <v>11</v>
      </c>
      <c r="Q169" s="15">
        <v>32</v>
      </c>
      <c r="S169" s="54" t="s">
        <v>68</v>
      </c>
      <c r="T169" s="54" t="s">
        <v>828</v>
      </c>
      <c r="V169" s="54" t="s">
        <v>534</v>
      </c>
      <c r="W169" s="54" t="s">
        <v>37</v>
      </c>
    </row>
    <row r="170" spans="1:23" x14ac:dyDescent="0.2">
      <c r="A170" s="9" t="s">
        <v>722</v>
      </c>
      <c r="B170" s="15"/>
      <c r="C170" s="15"/>
      <c r="D170" s="15"/>
      <c r="E170" s="15"/>
      <c r="F170" s="15">
        <v>47</v>
      </c>
      <c r="G170" s="15">
        <v>1</v>
      </c>
      <c r="H170" s="15">
        <v>17</v>
      </c>
      <c r="I170" s="15">
        <f>H170+G170+F170</f>
        <v>65</v>
      </c>
      <c r="J170" s="15">
        <v>0</v>
      </c>
      <c r="K170" s="15">
        <v>1</v>
      </c>
      <c r="L170" s="15">
        <v>1</v>
      </c>
      <c r="M170" s="15">
        <f t="shared" si="13"/>
        <v>66</v>
      </c>
      <c r="S170" s="54" t="s">
        <v>68</v>
      </c>
      <c r="T170" s="54" t="s">
        <v>828</v>
      </c>
      <c r="U170" s="54" t="s">
        <v>397</v>
      </c>
      <c r="V170" s="54" t="s">
        <v>535</v>
      </c>
    </row>
    <row r="171" spans="1:23" x14ac:dyDescent="0.2">
      <c r="A171" s="9" t="s">
        <v>536</v>
      </c>
      <c r="B171" s="15">
        <v>1</v>
      </c>
      <c r="C171" s="15">
        <v>3</v>
      </c>
      <c r="D171" s="15">
        <v>1</v>
      </c>
      <c r="E171" s="15">
        <f t="shared" si="14"/>
        <v>5</v>
      </c>
      <c r="F171" s="15">
        <v>5</v>
      </c>
      <c r="G171" s="15">
        <v>2</v>
      </c>
      <c r="H171" s="15">
        <v>0</v>
      </c>
      <c r="I171" s="15">
        <f>H171+G171+F171</f>
        <v>7</v>
      </c>
      <c r="J171" s="15">
        <v>4</v>
      </c>
      <c r="K171" s="15">
        <v>1</v>
      </c>
      <c r="L171" s="15">
        <v>5</v>
      </c>
      <c r="M171" s="15">
        <f t="shared" si="13"/>
        <v>17</v>
      </c>
      <c r="N171" s="15">
        <v>0</v>
      </c>
      <c r="O171" s="15">
        <v>4</v>
      </c>
      <c r="P171" s="15">
        <v>2</v>
      </c>
      <c r="Q171" s="15">
        <v>6</v>
      </c>
      <c r="S171" s="54" t="s">
        <v>54</v>
      </c>
      <c r="T171" s="54" t="s">
        <v>828</v>
      </c>
      <c r="U171" s="54" t="s">
        <v>399</v>
      </c>
      <c r="V171" s="54" t="s">
        <v>536</v>
      </c>
      <c r="W171" s="54" t="s">
        <v>399</v>
      </c>
    </row>
    <row r="172" spans="1:23" x14ac:dyDescent="0.2">
      <c r="A172" s="9" t="s">
        <v>723</v>
      </c>
      <c r="B172" s="15">
        <v>7</v>
      </c>
      <c r="C172" s="15">
        <v>6</v>
      </c>
      <c r="D172" s="15">
        <v>2</v>
      </c>
      <c r="E172" s="15">
        <f t="shared" si="14"/>
        <v>15</v>
      </c>
      <c r="F172" s="50"/>
      <c r="G172" s="50"/>
      <c r="H172" s="50"/>
      <c r="I172" s="50"/>
      <c r="J172" s="50"/>
      <c r="K172" s="50"/>
      <c r="L172" s="50"/>
      <c r="M172" s="15">
        <f t="shared" si="13"/>
        <v>15</v>
      </c>
      <c r="N172" s="15">
        <v>0</v>
      </c>
      <c r="O172" s="15">
        <v>0</v>
      </c>
      <c r="P172" s="15">
        <v>6</v>
      </c>
      <c r="Q172" s="15">
        <v>6</v>
      </c>
      <c r="R172" s="52"/>
      <c r="S172" s="52" t="s">
        <v>66</v>
      </c>
      <c r="T172" s="52" t="s">
        <v>828</v>
      </c>
      <c r="W172" s="54" t="s">
        <v>39</v>
      </c>
    </row>
    <row r="173" spans="1:23" x14ac:dyDescent="0.2">
      <c r="A173" s="9" t="s">
        <v>724</v>
      </c>
      <c r="B173" s="15">
        <v>16</v>
      </c>
      <c r="C173" s="15">
        <v>13</v>
      </c>
      <c r="D173" s="15">
        <v>15</v>
      </c>
      <c r="E173" s="15">
        <f t="shared" si="14"/>
        <v>44</v>
      </c>
      <c r="F173" s="50"/>
      <c r="G173" s="50"/>
      <c r="H173" s="50"/>
      <c r="I173" s="50"/>
      <c r="J173" s="50"/>
      <c r="K173" s="50"/>
      <c r="L173" s="50"/>
      <c r="M173" s="15">
        <f t="shared" si="13"/>
        <v>44</v>
      </c>
      <c r="N173" s="15">
        <v>0</v>
      </c>
      <c r="O173" s="15">
        <v>0</v>
      </c>
      <c r="P173" s="15">
        <v>3</v>
      </c>
      <c r="Q173" s="15">
        <v>3</v>
      </c>
      <c r="R173" s="52"/>
      <c r="S173" s="52" t="s">
        <v>65</v>
      </c>
      <c r="T173" s="52" t="s">
        <v>828</v>
      </c>
      <c r="W173" s="54" t="s">
        <v>589</v>
      </c>
    </row>
    <row r="174" spans="1:23" x14ac:dyDescent="0.2">
      <c r="A174" s="9" t="s">
        <v>725</v>
      </c>
      <c r="B174" s="15"/>
      <c r="C174" s="15"/>
      <c r="D174" s="15"/>
      <c r="E174" s="15"/>
      <c r="F174" s="15">
        <v>0</v>
      </c>
      <c r="G174" s="15">
        <v>1</v>
      </c>
      <c r="H174" s="15">
        <v>0</v>
      </c>
      <c r="I174" s="15">
        <f>H174+G174+F174</f>
        <v>1</v>
      </c>
      <c r="J174" s="15"/>
      <c r="K174" s="15"/>
      <c r="L174" s="15"/>
      <c r="M174" s="15">
        <f t="shared" si="13"/>
        <v>1</v>
      </c>
      <c r="R174" s="52"/>
      <c r="S174" s="52" t="s">
        <v>63</v>
      </c>
      <c r="T174" s="52" t="s">
        <v>828</v>
      </c>
      <c r="U174" s="54" t="s">
        <v>400</v>
      </c>
    </row>
    <row r="175" spans="1:23" x14ac:dyDescent="0.2">
      <c r="A175" s="9" t="s">
        <v>726</v>
      </c>
      <c r="B175" s="15">
        <v>4</v>
      </c>
      <c r="C175" s="15">
        <v>3</v>
      </c>
      <c r="D175" s="15">
        <v>1</v>
      </c>
      <c r="E175" s="15">
        <f t="shared" si="14"/>
        <v>8</v>
      </c>
      <c r="F175" s="15">
        <v>11</v>
      </c>
      <c r="G175" s="15">
        <v>2</v>
      </c>
      <c r="H175" s="15">
        <v>3</v>
      </c>
      <c r="I175" s="15">
        <f>H175+G175+F175</f>
        <v>16</v>
      </c>
      <c r="J175" s="15">
        <v>1</v>
      </c>
      <c r="K175" s="15">
        <v>1</v>
      </c>
      <c r="L175" s="15">
        <v>2</v>
      </c>
      <c r="M175" s="15">
        <f t="shared" si="13"/>
        <v>26</v>
      </c>
      <c r="N175" s="15">
        <v>6</v>
      </c>
      <c r="O175" s="15">
        <v>2</v>
      </c>
      <c r="P175" s="15">
        <v>4</v>
      </c>
      <c r="Q175" s="15">
        <v>12</v>
      </c>
      <c r="S175" s="54" t="s">
        <v>65</v>
      </c>
      <c r="T175" s="54" t="s">
        <v>828</v>
      </c>
      <c r="U175" s="54" t="s">
        <v>41</v>
      </c>
      <c r="V175" s="54" t="s">
        <v>537</v>
      </c>
      <c r="W175" s="54" t="s">
        <v>41</v>
      </c>
    </row>
    <row r="176" spans="1:23" x14ac:dyDescent="0.2">
      <c r="A176" s="9" t="s">
        <v>727</v>
      </c>
      <c r="B176" s="15">
        <v>1</v>
      </c>
      <c r="C176" s="15">
        <v>0</v>
      </c>
      <c r="D176" s="15">
        <v>0</v>
      </c>
      <c r="E176" s="15">
        <f t="shared" si="14"/>
        <v>1</v>
      </c>
      <c r="F176" s="50"/>
      <c r="G176" s="50"/>
      <c r="H176" s="50"/>
      <c r="I176" s="50"/>
      <c r="J176" s="50"/>
      <c r="K176" s="50"/>
      <c r="L176" s="50"/>
      <c r="M176" s="15">
        <f t="shared" si="13"/>
        <v>1</v>
      </c>
      <c r="R176" s="52"/>
      <c r="S176" s="54" t="s">
        <v>65</v>
      </c>
      <c r="T176" s="54" t="s">
        <v>828</v>
      </c>
      <c r="W176" s="54" t="s">
        <v>598</v>
      </c>
    </row>
    <row r="177" spans="1:23" x14ac:dyDescent="0.2">
      <c r="A177" s="9" t="s">
        <v>538</v>
      </c>
      <c r="B177" s="15">
        <v>1</v>
      </c>
      <c r="C177" s="15">
        <v>2</v>
      </c>
      <c r="D177" s="15">
        <v>2</v>
      </c>
      <c r="E177" s="15">
        <f t="shared" si="14"/>
        <v>5</v>
      </c>
      <c r="F177" s="15">
        <v>1</v>
      </c>
      <c r="G177" s="15">
        <v>2</v>
      </c>
      <c r="H177" s="15">
        <v>0</v>
      </c>
      <c r="I177" s="15">
        <f>H177+G177+F177</f>
        <v>3</v>
      </c>
      <c r="J177" s="15">
        <v>4</v>
      </c>
      <c r="K177" s="15">
        <v>0</v>
      </c>
      <c r="L177" s="15">
        <v>4</v>
      </c>
      <c r="M177" s="15">
        <f t="shared" si="13"/>
        <v>12</v>
      </c>
      <c r="N177" s="15">
        <v>4</v>
      </c>
      <c r="O177" s="15">
        <v>3</v>
      </c>
      <c r="P177" s="15">
        <v>1</v>
      </c>
      <c r="Q177" s="15">
        <v>8</v>
      </c>
      <c r="S177" s="54" t="s">
        <v>66</v>
      </c>
      <c r="T177" s="54" t="s">
        <v>828</v>
      </c>
      <c r="U177" s="54" t="s">
        <v>42</v>
      </c>
      <c r="V177" s="54" t="s">
        <v>538</v>
      </c>
      <c r="W177" s="54" t="s">
        <v>42</v>
      </c>
    </row>
    <row r="178" spans="1:23" x14ac:dyDescent="0.2">
      <c r="A178" s="9" t="s">
        <v>539</v>
      </c>
      <c r="B178" s="15">
        <v>67</v>
      </c>
      <c r="C178" s="15">
        <v>45</v>
      </c>
      <c r="D178" s="15">
        <v>30</v>
      </c>
      <c r="E178" s="15">
        <f t="shared" si="14"/>
        <v>142</v>
      </c>
      <c r="F178" s="15">
        <v>97</v>
      </c>
      <c r="G178" s="15">
        <v>21</v>
      </c>
      <c r="H178" s="15">
        <v>2</v>
      </c>
      <c r="I178" s="15">
        <f>H178+G178+F178</f>
        <v>120</v>
      </c>
      <c r="J178" s="15">
        <v>65</v>
      </c>
      <c r="K178" s="15">
        <v>23</v>
      </c>
      <c r="L178" s="15">
        <v>88</v>
      </c>
      <c r="M178" s="15">
        <f t="shared" si="13"/>
        <v>350</v>
      </c>
      <c r="N178" s="15">
        <v>103</v>
      </c>
      <c r="O178" s="15">
        <v>92</v>
      </c>
      <c r="P178" s="15">
        <v>79</v>
      </c>
      <c r="Q178" s="15">
        <v>274</v>
      </c>
      <c r="S178" s="54" t="s">
        <v>53</v>
      </c>
      <c r="T178" s="54" t="s">
        <v>53</v>
      </c>
      <c r="U178" s="54" t="s">
        <v>407</v>
      </c>
      <c r="V178" s="54" t="s">
        <v>539</v>
      </c>
      <c r="W178" s="54" t="s">
        <v>43</v>
      </c>
    </row>
    <row r="179" spans="1:23" x14ac:dyDescent="0.2">
      <c r="A179" s="9" t="s">
        <v>728</v>
      </c>
      <c r="B179" s="15"/>
      <c r="C179" s="15"/>
      <c r="D179" s="15"/>
      <c r="E179" s="15"/>
      <c r="F179" s="15"/>
      <c r="G179" s="15"/>
      <c r="H179" s="15"/>
      <c r="I179" s="15"/>
      <c r="J179" s="15">
        <v>1</v>
      </c>
      <c r="K179" s="15">
        <v>0</v>
      </c>
      <c r="L179" s="15">
        <v>1</v>
      </c>
      <c r="M179" s="15">
        <f t="shared" si="13"/>
        <v>1</v>
      </c>
      <c r="S179" s="54" t="s">
        <v>72</v>
      </c>
      <c r="T179" s="54" t="s">
        <v>234</v>
      </c>
      <c r="V179" s="54" t="s">
        <v>540</v>
      </c>
    </row>
    <row r="180" spans="1:23" x14ac:dyDescent="0.2">
      <c r="A180" s="9" t="s">
        <v>729</v>
      </c>
      <c r="B180" s="15">
        <v>3</v>
      </c>
      <c r="C180" s="15">
        <v>2</v>
      </c>
      <c r="D180" s="15">
        <v>10</v>
      </c>
      <c r="E180" s="15">
        <f t="shared" si="14"/>
        <v>15</v>
      </c>
      <c r="F180" s="15">
        <v>32</v>
      </c>
      <c r="G180" s="15">
        <v>15</v>
      </c>
      <c r="H180" s="15">
        <v>7</v>
      </c>
      <c r="I180" s="15">
        <f t="shared" ref="I180:I186" si="17">H180+G180+F180</f>
        <v>54</v>
      </c>
      <c r="J180" s="15"/>
      <c r="K180" s="15"/>
      <c r="L180" s="15"/>
      <c r="M180" s="15">
        <f t="shared" si="13"/>
        <v>69</v>
      </c>
      <c r="N180" s="15">
        <v>27</v>
      </c>
      <c r="O180" s="15">
        <v>0</v>
      </c>
      <c r="P180" s="15">
        <v>5</v>
      </c>
      <c r="Q180" s="15">
        <v>32</v>
      </c>
      <c r="R180" s="76" t="s">
        <v>233</v>
      </c>
      <c r="S180" s="76" t="s">
        <v>75</v>
      </c>
      <c r="T180" s="76" t="s">
        <v>233</v>
      </c>
      <c r="U180" s="54" t="s">
        <v>136</v>
      </c>
      <c r="W180" s="54" t="s">
        <v>52</v>
      </c>
    </row>
    <row r="181" spans="1:23" x14ac:dyDescent="0.2">
      <c r="A181" s="9" t="s">
        <v>730</v>
      </c>
      <c r="B181" s="15"/>
      <c r="C181" s="15"/>
      <c r="D181" s="15"/>
      <c r="E181" s="15"/>
      <c r="F181" s="15">
        <v>1</v>
      </c>
      <c r="G181" s="15">
        <v>0</v>
      </c>
      <c r="H181" s="15">
        <v>0</v>
      </c>
      <c r="I181" s="15">
        <f t="shared" si="17"/>
        <v>1</v>
      </c>
      <c r="J181" s="15"/>
      <c r="K181" s="15"/>
      <c r="L181" s="15"/>
      <c r="M181" s="15">
        <f t="shared" si="13"/>
        <v>1</v>
      </c>
      <c r="N181" s="15">
        <v>1</v>
      </c>
      <c r="O181" s="15">
        <v>0</v>
      </c>
      <c r="P181" s="15">
        <v>0</v>
      </c>
      <c r="Q181" s="15">
        <v>1</v>
      </c>
      <c r="R181" s="76" t="s">
        <v>233</v>
      </c>
      <c r="S181" s="76" t="s">
        <v>75</v>
      </c>
      <c r="T181" s="76" t="s">
        <v>233</v>
      </c>
      <c r="U181" s="54" t="s">
        <v>137</v>
      </c>
    </row>
    <row r="182" spans="1:23" x14ac:dyDescent="0.2">
      <c r="A182" s="9" t="s">
        <v>541</v>
      </c>
      <c r="B182" s="15"/>
      <c r="C182" s="15"/>
      <c r="D182" s="15"/>
      <c r="E182" s="15"/>
      <c r="F182" s="15">
        <v>2</v>
      </c>
      <c r="G182" s="15">
        <v>0</v>
      </c>
      <c r="H182" s="15">
        <v>0</v>
      </c>
      <c r="I182" s="15">
        <f t="shared" si="17"/>
        <v>2</v>
      </c>
      <c r="J182" s="15">
        <v>1</v>
      </c>
      <c r="K182" s="15">
        <v>0</v>
      </c>
      <c r="L182" s="15">
        <v>1</v>
      </c>
      <c r="M182" s="15">
        <f t="shared" si="13"/>
        <v>3</v>
      </c>
      <c r="N182" s="15">
        <v>1</v>
      </c>
      <c r="O182" s="15">
        <v>2</v>
      </c>
      <c r="P182" s="15">
        <v>0</v>
      </c>
      <c r="Q182" s="15">
        <v>3</v>
      </c>
      <c r="S182" s="54" t="s">
        <v>56</v>
      </c>
      <c r="T182" s="54" t="s">
        <v>234</v>
      </c>
      <c r="U182" s="54" t="s">
        <v>93</v>
      </c>
      <c r="V182" s="54" t="s">
        <v>541</v>
      </c>
    </row>
    <row r="183" spans="1:23" x14ac:dyDescent="0.2">
      <c r="A183" s="9" t="s">
        <v>542</v>
      </c>
      <c r="B183" s="15">
        <v>55</v>
      </c>
      <c r="C183" s="15">
        <v>32</v>
      </c>
      <c r="D183" s="15">
        <v>55</v>
      </c>
      <c r="E183" s="15">
        <f t="shared" si="14"/>
        <v>142</v>
      </c>
      <c r="F183" s="15">
        <v>299</v>
      </c>
      <c r="G183" s="15">
        <v>66</v>
      </c>
      <c r="H183" s="15">
        <v>109</v>
      </c>
      <c r="I183" s="15">
        <f t="shared" si="17"/>
        <v>474</v>
      </c>
      <c r="J183" s="15">
        <v>137</v>
      </c>
      <c r="K183" s="15">
        <v>34</v>
      </c>
      <c r="L183" s="15">
        <v>171</v>
      </c>
      <c r="M183" s="15">
        <f t="shared" si="13"/>
        <v>787</v>
      </c>
      <c r="N183" s="15">
        <v>293</v>
      </c>
      <c r="O183" s="15">
        <v>119</v>
      </c>
      <c r="P183" s="15">
        <v>60</v>
      </c>
      <c r="Q183" s="15">
        <v>472</v>
      </c>
      <c r="R183" s="54" t="s">
        <v>233</v>
      </c>
      <c r="S183" s="54" t="s">
        <v>54</v>
      </c>
      <c r="T183" s="54" t="s">
        <v>233</v>
      </c>
      <c r="U183" s="54" t="s">
        <v>44</v>
      </c>
      <c r="V183" s="54" t="s">
        <v>542</v>
      </c>
      <c r="W183" s="54" t="s">
        <v>44</v>
      </c>
    </row>
    <row r="184" spans="1:23" x14ac:dyDescent="0.2">
      <c r="A184" s="9" t="s">
        <v>731</v>
      </c>
      <c r="B184" s="15"/>
      <c r="C184" s="15"/>
      <c r="D184" s="15"/>
      <c r="E184" s="15"/>
      <c r="F184" s="15">
        <v>0</v>
      </c>
      <c r="G184" s="15">
        <v>1</v>
      </c>
      <c r="H184" s="15">
        <v>0</v>
      </c>
      <c r="I184" s="15">
        <f t="shared" si="17"/>
        <v>1</v>
      </c>
      <c r="J184" s="15"/>
      <c r="K184" s="15"/>
      <c r="L184" s="15"/>
      <c r="M184" s="15">
        <f t="shared" si="13"/>
        <v>1</v>
      </c>
      <c r="R184" s="76" t="s">
        <v>233</v>
      </c>
      <c r="S184" s="76" t="s">
        <v>65</v>
      </c>
      <c r="T184" s="76" t="s">
        <v>233</v>
      </c>
      <c r="U184" s="54" t="s">
        <v>438</v>
      </c>
    </row>
    <row r="185" spans="1:23" x14ac:dyDescent="0.2">
      <c r="A185" s="9" t="s">
        <v>732</v>
      </c>
      <c r="B185" s="15"/>
      <c r="C185" s="15"/>
      <c r="D185" s="15"/>
      <c r="E185" s="15"/>
      <c r="F185" s="15">
        <v>0</v>
      </c>
      <c r="G185" s="15">
        <v>1</v>
      </c>
      <c r="H185" s="15">
        <v>0</v>
      </c>
      <c r="I185" s="15">
        <f t="shared" si="17"/>
        <v>1</v>
      </c>
      <c r="J185" s="15"/>
      <c r="K185" s="15"/>
      <c r="L185" s="15"/>
      <c r="M185" s="15">
        <f t="shared" si="13"/>
        <v>1</v>
      </c>
      <c r="R185" s="76"/>
      <c r="S185" s="76" t="s">
        <v>72</v>
      </c>
      <c r="T185" s="76" t="s">
        <v>234</v>
      </c>
      <c r="U185" s="54" t="s">
        <v>440</v>
      </c>
    </row>
    <row r="186" spans="1:23" x14ac:dyDescent="0.2">
      <c r="A186" s="9" t="s">
        <v>733</v>
      </c>
      <c r="B186" s="15"/>
      <c r="C186" s="15"/>
      <c r="D186" s="15"/>
      <c r="E186" s="15"/>
      <c r="F186" s="15">
        <v>1</v>
      </c>
      <c r="G186" s="15">
        <v>1</v>
      </c>
      <c r="H186" s="15">
        <v>0</v>
      </c>
      <c r="I186" s="15">
        <f t="shared" si="17"/>
        <v>2</v>
      </c>
      <c r="J186" s="15"/>
      <c r="K186" s="15"/>
      <c r="L186" s="15"/>
      <c r="M186" s="15">
        <f t="shared" si="13"/>
        <v>2</v>
      </c>
      <c r="R186" s="76"/>
      <c r="S186" s="76" t="s">
        <v>66</v>
      </c>
      <c r="T186" s="76" t="s">
        <v>828</v>
      </c>
      <c r="U186" s="54" t="s">
        <v>439</v>
      </c>
    </row>
    <row r="187" spans="1:23" x14ac:dyDescent="0.2">
      <c r="A187" s="9" t="s">
        <v>734</v>
      </c>
      <c r="B187" s="15">
        <v>0</v>
      </c>
      <c r="C187" s="15">
        <v>0</v>
      </c>
      <c r="D187" s="15">
        <v>1</v>
      </c>
      <c r="E187" s="15">
        <f t="shared" si="14"/>
        <v>1</v>
      </c>
      <c r="F187" s="50"/>
      <c r="G187" s="50"/>
      <c r="H187" s="50"/>
      <c r="I187" s="50"/>
      <c r="J187" s="50"/>
      <c r="K187" s="50"/>
      <c r="L187" s="50"/>
      <c r="M187" s="15">
        <f t="shared" si="13"/>
        <v>1</v>
      </c>
      <c r="R187" s="52" t="s">
        <v>233</v>
      </c>
      <c r="S187" s="52" t="s">
        <v>63</v>
      </c>
      <c r="T187" s="52" t="s">
        <v>233</v>
      </c>
      <c r="W187" s="54" t="s">
        <v>590</v>
      </c>
    </row>
    <row r="188" spans="1:23" x14ac:dyDescent="0.2">
      <c r="A188" s="9" t="s">
        <v>735</v>
      </c>
      <c r="B188" s="15"/>
      <c r="C188" s="15"/>
      <c r="D188" s="15"/>
      <c r="E188" s="15"/>
      <c r="F188" s="15">
        <v>1</v>
      </c>
      <c r="G188" s="15">
        <v>0</v>
      </c>
      <c r="H188" s="15">
        <v>0</v>
      </c>
      <c r="I188" s="15">
        <f t="shared" ref="I188:I193" si="18">H188+G188+F188</f>
        <v>1</v>
      </c>
      <c r="J188" s="15"/>
      <c r="K188" s="15"/>
      <c r="L188" s="15"/>
      <c r="M188" s="15">
        <f t="shared" si="13"/>
        <v>1</v>
      </c>
      <c r="R188" s="76"/>
      <c r="S188" s="76" t="s">
        <v>54</v>
      </c>
      <c r="T188" s="76" t="s">
        <v>828</v>
      </c>
      <c r="U188" s="54" t="s">
        <v>441</v>
      </c>
    </row>
    <row r="189" spans="1:23" x14ac:dyDescent="0.2">
      <c r="A189" s="9" t="s">
        <v>543</v>
      </c>
      <c r="B189" s="15">
        <v>0</v>
      </c>
      <c r="C189" s="15">
        <v>1</v>
      </c>
      <c r="D189" s="15">
        <v>0</v>
      </c>
      <c r="E189" s="15">
        <f t="shared" si="14"/>
        <v>1</v>
      </c>
      <c r="F189" s="15">
        <v>2</v>
      </c>
      <c r="G189" s="15">
        <v>0</v>
      </c>
      <c r="H189" s="15">
        <v>1</v>
      </c>
      <c r="I189" s="15">
        <f t="shared" si="18"/>
        <v>3</v>
      </c>
      <c r="J189" s="15">
        <v>2</v>
      </c>
      <c r="K189" s="15">
        <v>0</v>
      </c>
      <c r="L189" s="15">
        <v>2</v>
      </c>
      <c r="M189" s="15">
        <f t="shared" si="13"/>
        <v>6</v>
      </c>
      <c r="N189" s="15">
        <v>1</v>
      </c>
      <c r="O189" s="15">
        <v>1</v>
      </c>
      <c r="P189" s="15">
        <v>0</v>
      </c>
      <c r="Q189" s="15">
        <v>2</v>
      </c>
      <c r="S189" s="54" t="s">
        <v>73</v>
      </c>
      <c r="T189" s="54" t="s">
        <v>234</v>
      </c>
      <c r="U189" s="54" t="s">
        <v>47</v>
      </c>
      <c r="V189" s="54" t="s">
        <v>543</v>
      </c>
      <c r="W189" s="54" t="s">
        <v>577</v>
      </c>
    </row>
    <row r="190" spans="1:23" x14ac:dyDescent="0.2">
      <c r="A190" s="9" t="s">
        <v>736</v>
      </c>
      <c r="B190" s="15">
        <v>4</v>
      </c>
      <c r="C190" s="15">
        <v>2</v>
      </c>
      <c r="D190" s="15">
        <v>1</v>
      </c>
      <c r="E190" s="15">
        <f t="shared" si="14"/>
        <v>7</v>
      </c>
      <c r="F190" s="15">
        <v>11</v>
      </c>
      <c r="G190" s="15">
        <v>9</v>
      </c>
      <c r="H190" s="15">
        <v>8</v>
      </c>
      <c r="I190" s="15">
        <f t="shared" si="18"/>
        <v>28</v>
      </c>
      <c r="J190" s="15">
        <v>10</v>
      </c>
      <c r="K190" s="15">
        <v>4</v>
      </c>
      <c r="L190" s="15">
        <v>14</v>
      </c>
      <c r="M190" s="15">
        <f t="shared" si="13"/>
        <v>49</v>
      </c>
      <c r="N190" s="15">
        <v>8</v>
      </c>
      <c r="O190" s="15">
        <v>11</v>
      </c>
      <c r="P190" s="15">
        <v>4</v>
      </c>
      <c r="Q190" s="15">
        <v>23</v>
      </c>
      <c r="S190" s="54" t="s">
        <v>65</v>
      </c>
      <c r="T190" s="54" t="s">
        <v>828</v>
      </c>
      <c r="U190" s="54" t="s">
        <v>48</v>
      </c>
      <c r="V190" s="54" t="s">
        <v>544</v>
      </c>
      <c r="W190" s="54" t="s">
        <v>48</v>
      </c>
    </row>
    <row r="191" spans="1:23" x14ac:dyDescent="0.2">
      <c r="A191" s="9" t="s">
        <v>737</v>
      </c>
      <c r="B191" s="15"/>
      <c r="C191" s="15"/>
      <c r="D191" s="15"/>
      <c r="E191" s="15"/>
      <c r="F191" s="15">
        <v>0</v>
      </c>
      <c r="G191" s="15">
        <v>1</v>
      </c>
      <c r="H191" s="15">
        <v>1</v>
      </c>
      <c r="I191" s="15">
        <f t="shared" si="18"/>
        <v>2</v>
      </c>
      <c r="J191" s="15">
        <v>0</v>
      </c>
      <c r="K191" s="15">
        <v>1</v>
      </c>
      <c r="L191" s="15">
        <v>1</v>
      </c>
      <c r="M191" s="15">
        <f t="shared" si="13"/>
        <v>3</v>
      </c>
      <c r="N191" s="15">
        <v>1</v>
      </c>
      <c r="O191" s="15">
        <v>0</v>
      </c>
      <c r="P191" s="15">
        <v>0</v>
      </c>
      <c r="Q191" s="15">
        <v>1</v>
      </c>
      <c r="S191" s="54" t="s">
        <v>66</v>
      </c>
      <c r="T191" s="54" t="s">
        <v>828</v>
      </c>
      <c r="U191" s="54" t="s">
        <v>138</v>
      </c>
      <c r="V191" s="54" t="s">
        <v>545</v>
      </c>
    </row>
    <row r="192" spans="1:23" x14ac:dyDescent="0.2">
      <c r="A192" s="9" t="s">
        <v>546</v>
      </c>
      <c r="B192" s="15">
        <v>41</v>
      </c>
      <c r="C192" s="15">
        <v>25</v>
      </c>
      <c r="D192" s="15">
        <v>24</v>
      </c>
      <c r="E192" s="15">
        <f t="shared" si="14"/>
        <v>90</v>
      </c>
      <c r="F192" s="15">
        <v>56</v>
      </c>
      <c r="G192" s="15">
        <v>30</v>
      </c>
      <c r="H192" s="15">
        <v>40</v>
      </c>
      <c r="I192" s="15">
        <f t="shared" si="18"/>
        <v>126</v>
      </c>
      <c r="J192" s="15">
        <v>36</v>
      </c>
      <c r="K192" s="15">
        <v>22</v>
      </c>
      <c r="L192" s="15">
        <v>58</v>
      </c>
      <c r="M192" s="15">
        <f t="shared" si="13"/>
        <v>274</v>
      </c>
      <c r="N192" s="15">
        <v>55</v>
      </c>
      <c r="O192" s="15">
        <v>32</v>
      </c>
      <c r="P192" s="15">
        <v>44</v>
      </c>
      <c r="Q192" s="15">
        <v>131</v>
      </c>
      <c r="S192" s="54" t="s">
        <v>63</v>
      </c>
      <c r="T192" s="54" t="s">
        <v>828</v>
      </c>
      <c r="U192" s="54" t="s">
        <v>49</v>
      </c>
      <c r="V192" s="54" t="s">
        <v>546</v>
      </c>
      <c r="W192" s="54" t="s">
        <v>49</v>
      </c>
    </row>
    <row r="193" spans="1:23" x14ac:dyDescent="0.2">
      <c r="A193" s="9" t="s">
        <v>547</v>
      </c>
      <c r="B193" s="15">
        <v>3</v>
      </c>
      <c r="C193" s="15">
        <v>0</v>
      </c>
      <c r="D193" s="15">
        <v>3</v>
      </c>
      <c r="E193" s="15">
        <f t="shared" si="14"/>
        <v>6</v>
      </c>
      <c r="F193" s="15">
        <v>11</v>
      </c>
      <c r="G193" s="15">
        <v>1</v>
      </c>
      <c r="H193" s="15">
        <v>1</v>
      </c>
      <c r="I193" s="15">
        <f t="shared" si="18"/>
        <v>13</v>
      </c>
      <c r="J193" s="15">
        <v>2</v>
      </c>
      <c r="K193" s="15">
        <v>0</v>
      </c>
      <c r="L193" s="15">
        <v>2</v>
      </c>
      <c r="M193" s="15">
        <f t="shared" si="13"/>
        <v>21</v>
      </c>
      <c r="N193" s="15">
        <v>10</v>
      </c>
      <c r="O193" s="15">
        <v>1</v>
      </c>
      <c r="P193" s="15">
        <v>1</v>
      </c>
      <c r="Q193" s="15">
        <v>12</v>
      </c>
      <c r="R193" s="54" t="s">
        <v>233</v>
      </c>
      <c r="S193" s="54" t="s">
        <v>145</v>
      </c>
      <c r="T193" s="54" t="s">
        <v>233</v>
      </c>
      <c r="U193" s="54" t="s">
        <v>94</v>
      </c>
      <c r="V193" s="54" t="s">
        <v>547</v>
      </c>
      <c r="W193" s="54" t="s">
        <v>50</v>
      </c>
    </row>
    <row r="194" spans="1:23" x14ac:dyDescent="0.2">
      <c r="A194" s="9" t="s">
        <v>738</v>
      </c>
      <c r="B194" s="15"/>
      <c r="C194" s="15"/>
      <c r="D194" s="15"/>
      <c r="E194" s="15"/>
      <c r="F194" s="15"/>
      <c r="G194" s="15"/>
      <c r="H194" s="15"/>
      <c r="I194" s="15"/>
      <c r="J194" s="15">
        <v>1</v>
      </c>
      <c r="K194" s="15">
        <v>0</v>
      </c>
      <c r="L194" s="15">
        <v>1</v>
      </c>
      <c r="M194" s="15">
        <f t="shared" si="13"/>
        <v>1</v>
      </c>
      <c r="N194" s="15">
        <v>0</v>
      </c>
      <c r="O194" s="15">
        <v>1</v>
      </c>
      <c r="P194" s="15">
        <v>0</v>
      </c>
      <c r="Q194" s="15">
        <v>1</v>
      </c>
      <c r="R194" s="54" t="s">
        <v>233</v>
      </c>
      <c r="S194" s="54" t="s">
        <v>145</v>
      </c>
      <c r="T194" s="54" t="s">
        <v>233</v>
      </c>
      <c r="V194" s="54" t="s">
        <v>548</v>
      </c>
    </row>
    <row r="195" spans="1:23" x14ac:dyDescent="0.2">
      <c r="A195" s="9" t="s">
        <v>549</v>
      </c>
      <c r="B195" s="15">
        <v>6</v>
      </c>
      <c r="C195" s="15">
        <v>2</v>
      </c>
      <c r="D195" s="15">
        <v>1</v>
      </c>
      <c r="E195" s="15">
        <f t="shared" si="14"/>
        <v>9</v>
      </c>
      <c r="F195" s="15">
        <v>7</v>
      </c>
      <c r="G195" s="15">
        <v>4</v>
      </c>
      <c r="H195" s="15">
        <v>5</v>
      </c>
      <c r="I195" s="15">
        <f>H195+G195+F195</f>
        <v>16</v>
      </c>
      <c r="J195" s="15">
        <v>6</v>
      </c>
      <c r="K195" s="15">
        <v>1</v>
      </c>
      <c r="L195" s="15">
        <v>7</v>
      </c>
      <c r="M195" s="15">
        <f t="shared" si="13"/>
        <v>32</v>
      </c>
      <c r="N195" s="15">
        <v>6</v>
      </c>
      <c r="O195" s="15">
        <v>6</v>
      </c>
      <c r="P195" s="15">
        <v>5</v>
      </c>
      <c r="Q195" s="15">
        <v>17</v>
      </c>
      <c r="R195" s="54" t="s">
        <v>233</v>
      </c>
      <c r="S195" s="54" t="s">
        <v>65</v>
      </c>
      <c r="T195" s="54" t="s">
        <v>233</v>
      </c>
      <c r="U195" s="54" t="s">
        <v>139</v>
      </c>
      <c r="V195" s="54" t="s">
        <v>549</v>
      </c>
      <c r="W195" s="54" t="s">
        <v>576</v>
      </c>
    </row>
    <row r="196" spans="1:23" x14ac:dyDescent="0.2">
      <c r="A196" s="9" t="s">
        <v>739</v>
      </c>
      <c r="B196" s="15">
        <v>0</v>
      </c>
      <c r="C196" s="15">
        <v>0</v>
      </c>
      <c r="D196" s="15">
        <v>1</v>
      </c>
      <c r="E196" s="15">
        <f t="shared" si="14"/>
        <v>1</v>
      </c>
      <c r="F196" s="15">
        <v>1</v>
      </c>
      <c r="G196" s="15">
        <v>2</v>
      </c>
      <c r="H196" s="15">
        <v>5</v>
      </c>
      <c r="I196" s="15">
        <f>H196+G196+F196</f>
        <v>8</v>
      </c>
      <c r="J196" s="15"/>
      <c r="K196" s="15"/>
      <c r="L196" s="15"/>
      <c r="M196" s="15">
        <f t="shared" si="13"/>
        <v>9</v>
      </c>
      <c r="N196" s="15">
        <v>1</v>
      </c>
      <c r="O196" s="15">
        <v>0</v>
      </c>
      <c r="P196" s="15">
        <v>0</v>
      </c>
      <c r="Q196" s="15">
        <v>1</v>
      </c>
      <c r="R196" s="76" t="s">
        <v>233</v>
      </c>
      <c r="S196" s="76" t="s">
        <v>54</v>
      </c>
      <c r="T196" s="76" t="s">
        <v>233</v>
      </c>
      <c r="U196" s="54" t="s">
        <v>140</v>
      </c>
      <c r="W196" s="54" t="s">
        <v>591</v>
      </c>
    </row>
    <row r="197" spans="1:23" x14ac:dyDescent="0.2">
      <c r="A197" s="9" t="s">
        <v>740</v>
      </c>
      <c r="B197" s="15"/>
      <c r="C197" s="15"/>
      <c r="D197" s="15"/>
      <c r="E197" s="15"/>
      <c r="F197" s="15">
        <v>9</v>
      </c>
      <c r="G197" s="15">
        <v>7</v>
      </c>
      <c r="H197" s="15">
        <v>0</v>
      </c>
      <c r="I197" s="15">
        <f>H197+G197+F197</f>
        <v>16</v>
      </c>
      <c r="J197" s="15">
        <v>2</v>
      </c>
      <c r="K197" s="15">
        <v>1</v>
      </c>
      <c r="L197" s="15">
        <v>3</v>
      </c>
      <c r="M197" s="15">
        <f t="shared" si="13"/>
        <v>19</v>
      </c>
      <c r="N197" s="15">
        <v>6</v>
      </c>
      <c r="O197" s="15">
        <v>0</v>
      </c>
      <c r="P197" s="15">
        <v>0</v>
      </c>
      <c r="Q197" s="15">
        <v>6</v>
      </c>
      <c r="S197" s="54" t="s">
        <v>65</v>
      </c>
      <c r="T197" s="54" t="s">
        <v>828</v>
      </c>
      <c r="U197" s="54" t="s">
        <v>141</v>
      </c>
      <c r="V197" s="54" t="s">
        <v>550</v>
      </c>
    </row>
    <row r="198" spans="1:23" x14ac:dyDescent="0.2">
      <c r="A198" s="9" t="s">
        <v>743</v>
      </c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P198" s="15">
        <v>3</v>
      </c>
      <c r="Q198" s="15">
        <v>3</v>
      </c>
      <c r="R198" s="54" t="s">
        <v>233</v>
      </c>
      <c r="S198" s="54" t="s">
        <v>54</v>
      </c>
      <c r="T198" s="54" t="s">
        <v>233</v>
      </c>
    </row>
    <row r="199" spans="1:23" x14ac:dyDescent="0.2">
      <c r="A199" s="9" t="s">
        <v>744</v>
      </c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P199" s="15">
        <v>1</v>
      </c>
      <c r="Q199" s="15">
        <v>1</v>
      </c>
      <c r="R199" s="54" t="s">
        <v>233</v>
      </c>
      <c r="S199" s="54" t="s">
        <v>54</v>
      </c>
      <c r="T199" s="54" t="s">
        <v>233</v>
      </c>
    </row>
    <row r="200" spans="1:23" x14ac:dyDescent="0.2">
      <c r="A200" s="9" t="s">
        <v>745</v>
      </c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>
        <v>75</v>
      </c>
      <c r="P200" s="15">
        <v>19</v>
      </c>
      <c r="Q200" s="15">
        <v>94</v>
      </c>
      <c r="R200" s="54" t="s">
        <v>233</v>
      </c>
      <c r="S200" s="54" t="s">
        <v>65</v>
      </c>
      <c r="T200" s="54" t="s">
        <v>233</v>
      </c>
    </row>
    <row r="201" spans="1:23" x14ac:dyDescent="0.2">
      <c r="A201" s="9" t="s">
        <v>746</v>
      </c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>
        <v>5</v>
      </c>
      <c r="P201" s="15">
        <v>1</v>
      </c>
      <c r="Q201" s="15">
        <v>6</v>
      </c>
      <c r="R201" s="54" t="s">
        <v>233</v>
      </c>
      <c r="S201" s="54" t="s">
        <v>54</v>
      </c>
      <c r="T201" s="54" t="s">
        <v>233</v>
      </c>
    </row>
    <row r="202" spans="1:23" x14ac:dyDescent="0.2">
      <c r="A202" s="9" t="s">
        <v>747</v>
      </c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P202" s="15">
        <v>4</v>
      </c>
      <c r="Q202" s="15">
        <v>4</v>
      </c>
      <c r="R202" s="54" t="s">
        <v>233</v>
      </c>
      <c r="S202" s="54" t="s">
        <v>54</v>
      </c>
      <c r="T202" s="54" t="s">
        <v>233</v>
      </c>
    </row>
    <row r="203" spans="1:23" x14ac:dyDescent="0.2">
      <c r="A203" s="9" t="s">
        <v>748</v>
      </c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>
        <v>2</v>
      </c>
      <c r="Q203" s="15">
        <v>2</v>
      </c>
      <c r="S203" s="54" t="s">
        <v>68</v>
      </c>
      <c r="T203" s="54" t="s">
        <v>828</v>
      </c>
    </row>
    <row r="204" spans="1:23" x14ac:dyDescent="0.2">
      <c r="A204" s="9" t="s">
        <v>55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O204" s="15">
        <v>1</v>
      </c>
      <c r="Q204" s="15">
        <v>1</v>
      </c>
      <c r="S204" s="54" t="s">
        <v>77</v>
      </c>
      <c r="T204" s="54" t="s">
        <v>234</v>
      </c>
    </row>
    <row r="205" spans="1:23" x14ac:dyDescent="0.2">
      <c r="A205" s="9" t="s">
        <v>749</v>
      </c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>
        <v>1</v>
      </c>
      <c r="Q205" s="15">
        <v>1</v>
      </c>
      <c r="R205" s="54" t="s">
        <v>233</v>
      </c>
      <c r="S205" s="54" t="s">
        <v>54</v>
      </c>
      <c r="T205" s="54" t="s">
        <v>233</v>
      </c>
    </row>
    <row r="206" spans="1:23" x14ac:dyDescent="0.2">
      <c r="A206" s="9" t="s">
        <v>750</v>
      </c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O206" s="15">
        <v>4</v>
      </c>
      <c r="Q206" s="15">
        <v>4</v>
      </c>
      <c r="R206" s="54" t="s">
        <v>233</v>
      </c>
      <c r="S206" s="54" t="s">
        <v>145</v>
      </c>
      <c r="T206" s="54" t="s">
        <v>233</v>
      </c>
    </row>
    <row r="207" spans="1:23" x14ac:dyDescent="0.2">
      <c r="A207" s="9" t="s">
        <v>751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P207" s="15">
        <v>2</v>
      </c>
      <c r="Q207" s="15">
        <v>2</v>
      </c>
      <c r="S207" s="54" t="s">
        <v>70</v>
      </c>
      <c r="T207" s="54" t="s">
        <v>828</v>
      </c>
    </row>
    <row r="208" spans="1:23" x14ac:dyDescent="0.2">
      <c r="A208" s="9" t="s">
        <v>752</v>
      </c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P208" s="15">
        <v>1</v>
      </c>
      <c r="Q208" s="15">
        <v>1</v>
      </c>
      <c r="R208" s="54" t="s">
        <v>233</v>
      </c>
      <c r="S208" s="54" t="s">
        <v>145</v>
      </c>
      <c r="T208" s="54" t="s">
        <v>233</v>
      </c>
    </row>
    <row r="209" spans="1:20" x14ac:dyDescent="0.2">
      <c r="A209" s="9" t="s">
        <v>753</v>
      </c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>
        <v>5</v>
      </c>
      <c r="Q209" s="15">
        <v>5</v>
      </c>
      <c r="R209" s="54" t="s">
        <v>233</v>
      </c>
      <c r="S209" s="54" t="s">
        <v>66</v>
      </c>
      <c r="T209" s="54" t="s">
        <v>233</v>
      </c>
    </row>
    <row r="210" spans="1:20" x14ac:dyDescent="0.2">
      <c r="A210" s="9" t="s">
        <v>754</v>
      </c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>
        <v>7</v>
      </c>
      <c r="Q210" s="15">
        <v>7</v>
      </c>
      <c r="S210" s="54" t="s">
        <v>63</v>
      </c>
      <c r="T210" s="54" t="s">
        <v>828</v>
      </c>
    </row>
    <row r="211" spans="1:20" x14ac:dyDescent="0.2">
      <c r="A211" s="9" t="s">
        <v>755</v>
      </c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P211" s="15">
        <v>1</v>
      </c>
      <c r="Q211" s="15">
        <v>1</v>
      </c>
      <c r="R211" s="54" t="s">
        <v>233</v>
      </c>
      <c r="S211" s="54" t="s">
        <v>54</v>
      </c>
      <c r="T211" s="54" t="s">
        <v>233</v>
      </c>
    </row>
    <row r="212" spans="1:20" x14ac:dyDescent="0.2">
      <c r="A212" s="9" t="s">
        <v>756</v>
      </c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P212" s="15">
        <v>8</v>
      </c>
      <c r="Q212" s="15">
        <v>8</v>
      </c>
      <c r="R212" s="54" t="s">
        <v>233</v>
      </c>
      <c r="S212" s="54" t="s">
        <v>145</v>
      </c>
      <c r="T212" s="54" t="s">
        <v>233</v>
      </c>
    </row>
    <row r="213" spans="1:20" x14ac:dyDescent="0.2">
      <c r="A213" s="9" t="s">
        <v>757</v>
      </c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>
        <v>11</v>
      </c>
      <c r="O213" s="15">
        <v>1</v>
      </c>
      <c r="P213" s="15">
        <v>2</v>
      </c>
      <c r="Q213" s="15">
        <v>14</v>
      </c>
      <c r="R213" s="54" t="s">
        <v>233</v>
      </c>
      <c r="S213" s="54" t="s">
        <v>54</v>
      </c>
      <c r="T213" s="54" t="s">
        <v>233</v>
      </c>
    </row>
    <row r="214" spans="1:20" x14ac:dyDescent="0.2">
      <c r="A214" s="9" t="s">
        <v>758</v>
      </c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>
        <v>6</v>
      </c>
      <c r="Q214" s="15">
        <v>6</v>
      </c>
      <c r="R214" s="54" t="s">
        <v>233</v>
      </c>
      <c r="S214" s="54" t="s">
        <v>145</v>
      </c>
      <c r="T214" s="54" t="s">
        <v>233</v>
      </c>
    </row>
    <row r="215" spans="1:20" x14ac:dyDescent="0.2">
      <c r="A215" s="9" t="s">
        <v>759</v>
      </c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P215" s="15">
        <v>5</v>
      </c>
      <c r="Q215" s="15">
        <v>5</v>
      </c>
      <c r="R215" s="54" t="s">
        <v>233</v>
      </c>
      <c r="S215" s="54" t="s">
        <v>145</v>
      </c>
      <c r="T215" s="54" t="s">
        <v>233</v>
      </c>
    </row>
    <row r="216" spans="1:20" x14ac:dyDescent="0.2">
      <c r="A216" s="9" t="s">
        <v>56</v>
      </c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P216" s="15">
        <v>6</v>
      </c>
      <c r="Q216" s="15">
        <v>6</v>
      </c>
      <c r="S216" s="54" t="s">
        <v>56</v>
      </c>
      <c r="T216" s="54" t="s">
        <v>234</v>
      </c>
    </row>
    <row r="217" spans="1:20" x14ac:dyDescent="0.2">
      <c r="A217" s="9" t="s">
        <v>760</v>
      </c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>
        <v>7</v>
      </c>
      <c r="Q217" s="15">
        <v>7</v>
      </c>
      <c r="S217" s="54" t="s">
        <v>56</v>
      </c>
      <c r="T217" s="54" t="s">
        <v>234</v>
      </c>
    </row>
    <row r="218" spans="1:20" x14ac:dyDescent="0.2">
      <c r="A218" s="9" t="s">
        <v>761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P218" s="15">
        <v>1</v>
      </c>
      <c r="Q218" s="15">
        <v>1</v>
      </c>
      <c r="R218" s="54" t="s">
        <v>233</v>
      </c>
      <c r="S218" s="54" t="s">
        <v>54</v>
      </c>
      <c r="T218" s="54" t="s">
        <v>233</v>
      </c>
    </row>
    <row r="219" spans="1:20" x14ac:dyDescent="0.2">
      <c r="A219" s="9" t="s">
        <v>762</v>
      </c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>
        <v>6</v>
      </c>
      <c r="Q219" s="15">
        <v>6</v>
      </c>
      <c r="R219" s="54" t="s">
        <v>233</v>
      </c>
      <c r="S219" s="54" t="s">
        <v>54</v>
      </c>
      <c r="T219" s="54" t="s">
        <v>233</v>
      </c>
    </row>
    <row r="220" spans="1:20" x14ac:dyDescent="0.2">
      <c r="A220" s="9" t="s">
        <v>763</v>
      </c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P220" s="15">
        <v>1</v>
      </c>
      <c r="Q220" s="15">
        <v>1</v>
      </c>
      <c r="S220" s="54" t="s">
        <v>68</v>
      </c>
      <c r="T220" s="54" t="s">
        <v>828</v>
      </c>
    </row>
    <row r="221" spans="1:20" x14ac:dyDescent="0.2">
      <c r="A221" s="9" t="s">
        <v>764</v>
      </c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>
        <v>49</v>
      </c>
      <c r="Q221" s="15">
        <v>49</v>
      </c>
      <c r="S221" s="54" t="s">
        <v>68</v>
      </c>
      <c r="T221" s="54" t="s">
        <v>828</v>
      </c>
    </row>
    <row r="222" spans="1:20" x14ac:dyDescent="0.2">
      <c r="A222" s="9" t="s">
        <v>765</v>
      </c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P222" s="15">
        <v>6</v>
      </c>
      <c r="Q222" s="15">
        <v>6</v>
      </c>
      <c r="S222" s="54" t="s">
        <v>65</v>
      </c>
      <c r="T222" s="54" t="s">
        <v>828</v>
      </c>
    </row>
    <row r="223" spans="1:20" x14ac:dyDescent="0.2">
      <c r="A223" s="9" t="s">
        <v>766</v>
      </c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P223" s="15">
        <v>1</v>
      </c>
      <c r="Q223" s="15">
        <v>1</v>
      </c>
      <c r="R223" s="54" t="s">
        <v>233</v>
      </c>
      <c r="S223" s="54" t="s">
        <v>68</v>
      </c>
      <c r="T223" s="54" t="s">
        <v>233</v>
      </c>
    </row>
    <row r="224" spans="1:20" x14ac:dyDescent="0.2">
      <c r="A224" s="9" t="s">
        <v>767</v>
      </c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>
        <v>1</v>
      </c>
      <c r="Q224" s="15">
        <v>1</v>
      </c>
      <c r="S224" s="54" t="s">
        <v>66</v>
      </c>
      <c r="T224" s="54" t="s">
        <v>828</v>
      </c>
    </row>
    <row r="225" spans="1:20" x14ac:dyDescent="0.2">
      <c r="A225" s="9" t="s">
        <v>768</v>
      </c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O225" s="15">
        <v>1</v>
      </c>
      <c r="Q225" s="15">
        <v>1</v>
      </c>
      <c r="R225" s="54" t="s">
        <v>233</v>
      </c>
      <c r="S225" s="54" t="s">
        <v>145</v>
      </c>
      <c r="T225" s="54" t="s">
        <v>233</v>
      </c>
    </row>
    <row r="226" spans="1:20" x14ac:dyDescent="0.2">
      <c r="A226" s="9" t="s">
        <v>769</v>
      </c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>
        <v>1</v>
      </c>
      <c r="Q226" s="15">
        <v>1</v>
      </c>
      <c r="R226" s="54" t="s">
        <v>233</v>
      </c>
      <c r="S226" s="54" t="s">
        <v>65</v>
      </c>
      <c r="T226" s="54" t="s">
        <v>233</v>
      </c>
    </row>
    <row r="227" spans="1:20" x14ac:dyDescent="0.2">
      <c r="A227" s="56"/>
    </row>
    <row r="228" spans="1:20" x14ac:dyDescent="0.2">
      <c r="A228" s="55"/>
    </row>
  </sheetData>
  <mergeCells count="2">
    <mergeCell ref="R9:T9"/>
    <mergeCell ref="U9:W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4"/>
  <sheetViews>
    <sheetView workbookViewId="0">
      <selection activeCell="A2" sqref="A2"/>
    </sheetView>
  </sheetViews>
  <sheetFormatPr defaultRowHeight="12.75" x14ac:dyDescent="0.2"/>
  <cols>
    <col min="1" max="1" width="17" bestFit="1" customWidth="1"/>
    <col min="2" max="3" width="19.85546875" bestFit="1" customWidth="1"/>
    <col min="5" max="13" width="9.140625" style="45"/>
  </cols>
  <sheetData>
    <row r="1" spans="1:6" x14ac:dyDescent="0.2">
      <c r="A1" s="3" t="s">
        <v>832</v>
      </c>
    </row>
    <row r="3" spans="1:6" x14ac:dyDescent="0.2">
      <c r="A3" s="5" t="s">
        <v>238</v>
      </c>
      <c r="B3" s="8" t="s">
        <v>354</v>
      </c>
      <c r="C3" s="8" t="s">
        <v>355</v>
      </c>
      <c r="D3" s="44" t="s">
        <v>347</v>
      </c>
    </row>
    <row r="4" spans="1:6" x14ac:dyDescent="0.2">
      <c r="A4" s="6" t="s">
        <v>67</v>
      </c>
      <c r="B4" s="1">
        <v>6.6898506693189802E-3</v>
      </c>
      <c r="C4" s="1">
        <v>4.9767751969483701E-3</v>
      </c>
      <c r="D4" s="41">
        <v>1.7130754723706102E-3</v>
      </c>
      <c r="E4" s="46" t="s">
        <v>357</v>
      </c>
      <c r="F4" s="47"/>
    </row>
    <row r="5" spans="1:6" x14ac:dyDescent="0.2">
      <c r="A5" s="6" t="s">
        <v>53</v>
      </c>
      <c r="B5" s="1">
        <v>0.19503278810412233</v>
      </c>
      <c r="C5" s="1">
        <v>0.20212565392537099</v>
      </c>
      <c r="D5" s="42">
        <v>-7.0928658212486562E-3</v>
      </c>
      <c r="E5" s="46" t="s">
        <v>358</v>
      </c>
      <c r="F5" s="47"/>
    </row>
    <row r="6" spans="1:6" x14ac:dyDescent="0.2">
      <c r="A6" s="6" t="s">
        <v>233</v>
      </c>
      <c r="B6" s="1">
        <v>0.17389471209733898</v>
      </c>
      <c r="C6" s="1">
        <v>0.19318174256777465</v>
      </c>
      <c r="D6" s="43">
        <v>-1.9287030470435673E-2</v>
      </c>
      <c r="E6" s="46" t="s">
        <v>376</v>
      </c>
      <c r="F6" s="47"/>
    </row>
    <row r="7" spans="1:6" x14ac:dyDescent="0.2">
      <c r="A7" s="38" t="s">
        <v>54</v>
      </c>
      <c r="B7" s="1">
        <v>0.12483743965622023</v>
      </c>
      <c r="C7" s="1">
        <v>0.1412589701947991</v>
      </c>
      <c r="D7" s="43">
        <v>-1.642153053857888E-2</v>
      </c>
      <c r="E7" s="48" t="s">
        <v>359</v>
      </c>
      <c r="F7" s="47"/>
    </row>
    <row r="8" spans="1:6" x14ac:dyDescent="0.2">
      <c r="A8" s="38" t="s">
        <v>65</v>
      </c>
      <c r="B8" s="1">
        <v>2.6726901738978279E-2</v>
      </c>
      <c r="C8" s="1">
        <v>2.8817298363861304E-2</v>
      </c>
      <c r="D8" s="42">
        <v>-2.0903966248830251E-3</v>
      </c>
      <c r="E8" s="48" t="s">
        <v>362</v>
      </c>
      <c r="F8" s="47"/>
    </row>
    <row r="9" spans="1:6" x14ac:dyDescent="0.2">
      <c r="A9" s="38" t="s">
        <v>69</v>
      </c>
      <c r="B9" s="1">
        <v>1.4440656625806013E-2</v>
      </c>
      <c r="C9" s="1">
        <v>1.4161119049129409E-2</v>
      </c>
      <c r="D9" s="39">
        <v>2.7953757667660388E-4</v>
      </c>
      <c r="E9" s="48" t="s">
        <v>360</v>
      </c>
      <c r="F9" s="47"/>
    </row>
    <row r="10" spans="1:6" x14ac:dyDescent="0.2">
      <c r="A10" s="38" t="s">
        <v>227</v>
      </c>
      <c r="B10" s="1">
        <v>7.8897140763344639E-3</v>
      </c>
      <c r="C10" s="1">
        <v>8.9443549599848467E-3</v>
      </c>
      <c r="D10" s="42">
        <v>-1.0546408836503828E-3</v>
      </c>
      <c r="E10" s="48" t="s">
        <v>361</v>
      </c>
      <c r="F10" s="47"/>
    </row>
    <row r="11" spans="1:6" x14ac:dyDescent="0.2">
      <c r="A11" s="6" t="s">
        <v>828</v>
      </c>
      <c r="B11" s="1">
        <v>0.31934798665591613</v>
      </c>
      <c r="C11" s="1">
        <v>0.29055335405547955</v>
      </c>
      <c r="D11" s="42">
        <v>-3.708149528369481E-3</v>
      </c>
      <c r="E11" s="48" t="s">
        <v>232</v>
      </c>
      <c r="F11" s="47"/>
    </row>
    <row r="12" spans="1:6" x14ac:dyDescent="0.2">
      <c r="A12" s="38" t="s">
        <v>70</v>
      </c>
      <c r="B12" s="1">
        <v>4.1538870454376473E-4</v>
      </c>
      <c r="C12" s="1">
        <v>4.0900140222715017E-4</v>
      </c>
      <c r="D12" s="41">
        <v>5.7484618405000826E-4</v>
      </c>
      <c r="E12" s="46" t="s">
        <v>375</v>
      </c>
      <c r="F12" s="47"/>
    </row>
    <row r="13" spans="1:6" x14ac:dyDescent="0.2">
      <c r="A13" s="38" t="s">
        <v>65</v>
      </c>
      <c r="B13" s="1">
        <v>1.4098728946181562E-2</v>
      </c>
      <c r="C13" s="1">
        <v>1.4082157823970584E-2</v>
      </c>
      <c r="D13" s="39">
        <v>2.72407314633978E-5</v>
      </c>
      <c r="E13" s="48" t="s">
        <v>71</v>
      </c>
      <c r="F13" s="47"/>
    </row>
    <row r="14" spans="1:6" x14ac:dyDescent="0.2">
      <c r="A14" s="38" t="s">
        <v>62</v>
      </c>
      <c r="B14" s="1">
        <v>2.5060004300809097E-2</v>
      </c>
      <c r="C14" s="1">
        <v>2.7228314608137176E-2</v>
      </c>
      <c r="D14" s="39">
        <v>4.6826393087229029E-4</v>
      </c>
      <c r="E14" s="48" t="s">
        <v>363</v>
      </c>
      <c r="F14" s="47"/>
    </row>
    <row r="15" spans="1:6" x14ac:dyDescent="0.2">
      <c r="A15" s="38" t="s">
        <v>159</v>
      </c>
      <c r="B15" s="1">
        <v>3.6056451903731322E-2</v>
      </c>
      <c r="C15" s="1">
        <v>4.2197677209173161E-2</v>
      </c>
      <c r="D15" s="39">
        <v>1.67471476054914E-4</v>
      </c>
      <c r="E15" s="48" t="s">
        <v>229</v>
      </c>
      <c r="F15" s="47"/>
    </row>
    <row r="16" spans="1:6" x14ac:dyDescent="0.2">
      <c r="A16" s="38" t="s">
        <v>68</v>
      </c>
      <c r="B16" s="1">
        <v>8.2979792875527199E-3</v>
      </c>
      <c r="C16" s="1">
        <v>9.0330754376913864E-3</v>
      </c>
      <c r="D16" s="39">
        <v>1.2878721592127088E-4</v>
      </c>
      <c r="E16" s="48" t="s">
        <v>228</v>
      </c>
      <c r="F16" s="47"/>
    </row>
    <row r="17" spans="1:6" x14ac:dyDescent="0.2">
      <c r="A17" s="38" t="s">
        <v>368</v>
      </c>
      <c r="B17" s="1">
        <v>0.23541943351309763</v>
      </c>
      <c r="C17" s="1">
        <v>0.19760312757428009</v>
      </c>
      <c r="D17" s="39">
        <v>1.8804066510027867E-4</v>
      </c>
      <c r="E17" s="48" t="s">
        <v>364</v>
      </c>
      <c r="F17" s="47"/>
    </row>
    <row r="18" spans="1:6" x14ac:dyDescent="0.2">
      <c r="A18" s="6" t="s">
        <v>236</v>
      </c>
      <c r="B18" s="1">
        <v>0.22498485144622496</v>
      </c>
      <c r="C18" s="1">
        <v>0.22869300097459444</v>
      </c>
      <c r="D18" s="39">
        <v>-7.4176465402049597E-6</v>
      </c>
      <c r="E18" s="48" t="s">
        <v>142</v>
      </c>
      <c r="F18" s="47"/>
    </row>
    <row r="19" spans="1:6" x14ac:dyDescent="0.2">
      <c r="A19" s="6" t="s">
        <v>73</v>
      </c>
      <c r="B19" s="1">
        <v>1.2938044752456381E-2</v>
      </c>
      <c r="C19" s="1">
        <v>1.2363198568406373E-2</v>
      </c>
      <c r="D19" s="39">
        <v>1.4597646566643374E-5</v>
      </c>
      <c r="E19" s="48" t="s">
        <v>365</v>
      </c>
      <c r="F19" s="47"/>
    </row>
    <row r="20" spans="1:6" x14ac:dyDescent="0.2">
      <c r="A20" s="38" t="s">
        <v>71</v>
      </c>
      <c r="B20" s="1">
        <v>4.9864453278565543E-5</v>
      </c>
      <c r="C20" s="1">
        <v>2.2623721815167743E-5</v>
      </c>
      <c r="D20" s="39">
        <v>1.4884163763091793E-4</v>
      </c>
      <c r="E20" s="48" t="s">
        <v>366</v>
      </c>
      <c r="F20" s="47"/>
    </row>
    <row r="21" spans="1:6" x14ac:dyDescent="0.2">
      <c r="A21" s="38" t="s">
        <v>161</v>
      </c>
      <c r="B21" s="1">
        <v>3.8613786007589191E-3</v>
      </c>
      <c r="C21" s="1">
        <v>3.3931146698866288E-3</v>
      </c>
      <c r="D21" s="39">
        <v>-1.1014995327793709E-5</v>
      </c>
      <c r="E21" s="48" t="s">
        <v>143</v>
      </c>
      <c r="F21" s="47"/>
    </row>
    <row r="22" spans="1:6" x14ac:dyDescent="0.2">
      <c r="A22" s="38" t="s">
        <v>58</v>
      </c>
      <c r="B22" s="1">
        <v>6.7539621092485645E-4</v>
      </c>
      <c r="C22" s="1">
        <v>5.0792473486994244E-4</v>
      </c>
      <c r="D22" s="42">
        <v>-5.4996447769170564E-4</v>
      </c>
      <c r="E22" s="48" t="s">
        <v>64</v>
      </c>
      <c r="F22" s="47"/>
    </row>
    <row r="23" spans="1:6" x14ac:dyDescent="0.2">
      <c r="A23" s="38" t="s">
        <v>228</v>
      </c>
      <c r="B23" s="1">
        <v>2.361438037406354E-3</v>
      </c>
      <c r="C23" s="1">
        <v>2.2326508214850832E-3</v>
      </c>
      <c r="D23" s="40">
        <v>2.8794632600436576E-2</v>
      </c>
      <c r="E23" s="46" t="s">
        <v>378</v>
      </c>
      <c r="F23" s="47"/>
    </row>
    <row r="24" spans="1:6" x14ac:dyDescent="0.2">
      <c r="A24" s="38" t="s">
        <v>56</v>
      </c>
      <c r="B24" s="1">
        <v>3.2870469513897266E-3</v>
      </c>
      <c r="C24" s="1">
        <v>3.0990062862894479E-3</v>
      </c>
      <c r="D24" s="39">
        <v>6.3873023166145641E-6</v>
      </c>
      <c r="E24" s="48" t="s">
        <v>367</v>
      </c>
      <c r="F24" s="47"/>
    </row>
    <row r="25" spans="1:6" x14ac:dyDescent="0.2">
      <c r="A25" s="38" t="s">
        <v>163</v>
      </c>
      <c r="B25" s="1">
        <v>1.5627163482836165E-4</v>
      </c>
      <c r="C25" s="1">
        <v>1.6368928136856661E-4</v>
      </c>
      <c r="D25" s="39">
        <v>1.6571122210977396E-5</v>
      </c>
      <c r="E25" s="48" t="s">
        <v>369</v>
      </c>
      <c r="F25" s="47"/>
    </row>
    <row r="26" spans="1:6" x14ac:dyDescent="0.2">
      <c r="A26" s="38" t="s">
        <v>164</v>
      </c>
      <c r="B26" s="1">
        <v>1.1085936487823946E-4</v>
      </c>
      <c r="C26" s="1">
        <v>9.6261718311596082E-5</v>
      </c>
      <c r="D26" s="42">
        <v>-2.1683103073280793E-3</v>
      </c>
      <c r="E26" s="48" t="s">
        <v>370</v>
      </c>
      <c r="F26" s="47"/>
    </row>
    <row r="27" spans="1:6" x14ac:dyDescent="0.2">
      <c r="A27" s="38" t="s">
        <v>162</v>
      </c>
      <c r="B27" s="1">
        <v>1.409116023452321E-3</v>
      </c>
      <c r="C27" s="1">
        <v>1.2602743858214031E-3</v>
      </c>
      <c r="D27" s="42">
        <v>-6.1412253054418386E-3</v>
      </c>
      <c r="E27" s="48" t="s">
        <v>371</v>
      </c>
      <c r="F27" s="47"/>
    </row>
    <row r="28" spans="1:6" x14ac:dyDescent="0.2">
      <c r="A28" s="38" t="s">
        <v>78</v>
      </c>
      <c r="B28" s="1">
        <v>3.8733994957457164E-4</v>
      </c>
      <c r="C28" s="1">
        <v>3.9835494490236535E-4</v>
      </c>
      <c r="D28" s="42">
        <v>-7.3509615013866644E-4</v>
      </c>
      <c r="E28" s="48" t="s">
        <v>372</v>
      </c>
      <c r="F28" s="47"/>
    </row>
    <row r="29" spans="1:6" x14ac:dyDescent="0.2">
      <c r="A29" s="38" t="s">
        <v>64</v>
      </c>
      <c r="B29" s="1">
        <v>6.393335259644653E-4</v>
      </c>
      <c r="C29" s="1">
        <v>1.1892980036561709E-3</v>
      </c>
      <c r="D29" s="40">
        <v>3.7816305938817546E-2</v>
      </c>
      <c r="E29" s="48" t="s">
        <v>377</v>
      </c>
      <c r="F29" s="47"/>
    </row>
    <row r="30" spans="1:6" x14ac:dyDescent="0.2">
      <c r="A30" s="6" t="s">
        <v>235</v>
      </c>
      <c r="B30" s="1">
        <v>6.7111766274622245E-2</v>
      </c>
      <c r="C30" s="1">
        <v>6.8106274711425552E-2</v>
      </c>
      <c r="D30" s="42">
        <v>-9.9450843680330692E-4</v>
      </c>
      <c r="E30" s="46" t="s">
        <v>373</v>
      </c>
      <c r="F30" s="47"/>
    </row>
    <row r="31" spans="1:6" x14ac:dyDescent="0.2">
      <c r="A31" s="6" t="s">
        <v>74</v>
      </c>
      <c r="B31" s="1">
        <v>0.99999999999999989</v>
      </c>
      <c r="C31" s="1">
        <v>1</v>
      </c>
      <c r="D31" s="39">
        <v>0</v>
      </c>
      <c r="E31" s="46" t="s">
        <v>374</v>
      </c>
      <c r="F31" s="47"/>
    </row>
    <row r="32" spans="1:6" x14ac:dyDescent="0.2">
      <c r="A32" s="49" t="s">
        <v>381</v>
      </c>
      <c r="D32" s="39"/>
      <c r="F32" s="47"/>
    </row>
    <row r="33" spans="1:6" x14ac:dyDescent="0.2">
      <c r="A33" s="3" t="s">
        <v>382</v>
      </c>
      <c r="D33" s="39"/>
      <c r="F33" s="47"/>
    </row>
    <row r="34" spans="1:6" x14ac:dyDescent="0.2">
      <c r="D34" s="39"/>
      <c r="F34" s="47"/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4"/>
  <sheetViews>
    <sheetView workbookViewId="0">
      <pane ySplit="11" topLeftCell="A26" activePane="bottomLeft" state="frozen"/>
      <selection pane="bottomLeft" activeCell="E1" sqref="E1"/>
    </sheetView>
  </sheetViews>
  <sheetFormatPr defaultRowHeight="12.75" x14ac:dyDescent="0.2"/>
  <cols>
    <col min="1" max="1" width="43.28515625" bestFit="1" customWidth="1"/>
    <col min="2" max="2" width="11.42578125" bestFit="1" customWidth="1"/>
    <col min="4" max="4" width="13.85546875" bestFit="1" customWidth="1"/>
    <col min="5" max="5" width="52.28515625" bestFit="1" customWidth="1"/>
    <col min="6" max="6" width="10.7109375" style="17" customWidth="1"/>
    <col min="7" max="7" width="10.7109375" style="11" customWidth="1"/>
    <col min="8" max="8" width="10.7109375" style="17" customWidth="1"/>
    <col min="9" max="9" width="10.7109375" style="11" customWidth="1"/>
    <col min="10" max="11" width="10.7109375" style="17" customWidth="1"/>
    <col min="12" max="12" width="10.7109375" style="11" customWidth="1"/>
    <col min="13" max="13" width="9.140625" customWidth="1"/>
  </cols>
  <sheetData>
    <row r="1" spans="1:13" s="45" customFormat="1" x14ac:dyDescent="0.2">
      <c r="E1" s="96" t="s">
        <v>383</v>
      </c>
      <c r="F1" s="97"/>
      <c r="G1" s="98"/>
      <c r="H1" s="97" t="s">
        <v>239</v>
      </c>
      <c r="I1" s="98"/>
      <c r="J1" s="97"/>
      <c r="K1" s="97"/>
      <c r="L1" s="98"/>
    </row>
    <row r="2" spans="1:13" s="2" customFormat="1" ht="20.25" x14ac:dyDescent="0.3">
      <c r="E2" s="4" t="s">
        <v>237</v>
      </c>
      <c r="F2" s="18"/>
      <c r="G2" s="12"/>
      <c r="H2" s="97"/>
      <c r="I2" s="98"/>
      <c r="J2" s="97"/>
      <c r="K2" s="18"/>
      <c r="L2" s="13"/>
    </row>
    <row r="3" spans="1:13" s="2" customFormat="1" x14ac:dyDescent="0.2">
      <c r="E3" s="10" t="s">
        <v>817</v>
      </c>
      <c r="F3" s="18"/>
      <c r="G3" s="13"/>
      <c r="H3" s="97"/>
      <c r="I3" s="98"/>
      <c r="J3" s="97"/>
      <c r="K3" s="18"/>
      <c r="L3" s="13"/>
    </row>
    <row r="4" spans="1:13" s="2" customFormat="1" x14ac:dyDescent="0.2">
      <c r="E4" s="10" t="s">
        <v>816</v>
      </c>
      <c r="F4" s="18"/>
      <c r="G4" s="13"/>
      <c r="H4" s="97"/>
      <c r="I4" s="98"/>
      <c r="J4" s="97"/>
      <c r="K4" s="18"/>
      <c r="L4" s="13"/>
    </row>
    <row r="5" spans="1:13" s="2" customFormat="1" x14ac:dyDescent="0.2">
      <c r="E5" s="10" t="s">
        <v>379</v>
      </c>
      <c r="F5" s="18"/>
      <c r="G5" s="13"/>
      <c r="H5" s="97"/>
      <c r="I5" s="98"/>
      <c r="J5" s="97"/>
      <c r="K5" s="18"/>
      <c r="L5" s="13"/>
    </row>
    <row r="6" spans="1:13" s="2" customFormat="1" x14ac:dyDescent="0.2">
      <c r="E6" s="10" t="s">
        <v>818</v>
      </c>
      <c r="F6" s="18"/>
      <c r="G6" s="13"/>
      <c r="H6" s="97"/>
      <c r="I6" s="98"/>
      <c r="J6" s="97"/>
      <c r="K6" s="18"/>
      <c r="L6" s="13"/>
    </row>
    <row r="7" spans="1:13" s="2" customFormat="1" x14ac:dyDescent="0.2">
      <c r="E7" s="10" t="s">
        <v>819</v>
      </c>
      <c r="F7" s="18"/>
      <c r="G7" s="13"/>
      <c r="H7" s="97"/>
      <c r="I7" s="98"/>
      <c r="J7" s="97"/>
      <c r="K7" s="18"/>
      <c r="L7" s="13"/>
    </row>
    <row r="8" spans="1:13" s="2" customFormat="1" x14ac:dyDescent="0.2">
      <c r="E8" s="10" t="s">
        <v>353</v>
      </c>
      <c r="F8" s="18"/>
      <c r="G8" s="13"/>
      <c r="H8" s="18"/>
      <c r="I8" s="13"/>
      <c r="J8" s="18"/>
      <c r="K8" s="18"/>
      <c r="L8" s="13"/>
    </row>
    <row r="9" spans="1:13" s="2" customFormat="1" x14ac:dyDescent="0.2">
      <c r="E9" s="10" t="s">
        <v>380</v>
      </c>
      <c r="F9" s="18"/>
      <c r="G9" s="13"/>
      <c r="H9" s="18"/>
      <c r="I9" s="13"/>
      <c r="J9" s="22"/>
      <c r="K9" s="22"/>
      <c r="L9" s="13"/>
    </row>
    <row r="10" spans="1:13" s="2" customFormat="1" x14ac:dyDescent="0.2">
      <c r="A10" s="10"/>
      <c r="F10" s="18"/>
      <c r="G10" s="13"/>
      <c r="H10" s="18"/>
      <c r="I10" s="13"/>
      <c r="J10" s="18"/>
      <c r="K10" s="18"/>
      <c r="L10" s="13"/>
    </row>
    <row r="11" spans="1:13" ht="30.75" x14ac:dyDescent="0.3">
      <c r="A11" s="34" t="s">
        <v>352</v>
      </c>
      <c r="B11" s="34" t="s">
        <v>148</v>
      </c>
      <c r="C11" s="34" t="s">
        <v>61</v>
      </c>
      <c r="D11" s="34" t="s">
        <v>146</v>
      </c>
      <c r="E11" s="4" t="s">
        <v>147</v>
      </c>
      <c r="F11" s="19" t="s">
        <v>350</v>
      </c>
      <c r="G11" s="14" t="s">
        <v>345</v>
      </c>
      <c r="H11" s="19" t="s">
        <v>351</v>
      </c>
      <c r="I11" s="14" t="s">
        <v>346</v>
      </c>
      <c r="J11" s="14" t="s">
        <v>780</v>
      </c>
      <c r="K11" s="14" t="s">
        <v>349</v>
      </c>
      <c r="L11" s="14" t="s">
        <v>348</v>
      </c>
      <c r="M11" s="35" t="s">
        <v>356</v>
      </c>
    </row>
    <row r="12" spans="1:13" x14ac:dyDescent="0.2">
      <c r="A12" s="9" t="s">
        <v>33</v>
      </c>
      <c r="B12" s="9" t="s">
        <v>149</v>
      </c>
      <c r="C12" s="9"/>
      <c r="D12" s="9" t="s">
        <v>236</v>
      </c>
      <c r="E12" s="9" t="s">
        <v>298</v>
      </c>
      <c r="F12" s="20">
        <v>0.22869300097459444</v>
      </c>
      <c r="G12" s="15">
        <v>1</v>
      </c>
      <c r="H12" s="36">
        <v>0.22498485144622496</v>
      </c>
      <c r="I12" s="15">
        <v>1</v>
      </c>
      <c r="J12" s="23">
        <f t="shared" ref="J12:J43" si="0">H12-F12</f>
        <v>-3.708149528369481E-3</v>
      </c>
      <c r="K12" s="32">
        <f t="shared" ref="K12:K43" si="1">J12/F12</f>
        <v>-1.6214530014328772E-2</v>
      </c>
      <c r="L12" s="16">
        <f t="shared" ref="L12:L43" si="2">G12-I12</f>
        <v>0</v>
      </c>
      <c r="M12" s="9" t="str">
        <f t="shared" ref="M12:M43" si="3">IF(J12&gt;0.001,"up","")</f>
        <v/>
      </c>
    </row>
    <row r="13" spans="1:13" x14ac:dyDescent="0.2">
      <c r="A13" t="s">
        <v>200</v>
      </c>
      <c r="B13" s="9" t="s">
        <v>368</v>
      </c>
      <c r="D13" s="9" t="s">
        <v>828</v>
      </c>
      <c r="E13" t="s">
        <v>297</v>
      </c>
      <c r="F13" s="20">
        <v>0.16386051189054021</v>
      </c>
      <c r="G13" s="11">
        <v>3</v>
      </c>
      <c r="H13" s="21">
        <v>0.20525633668122678</v>
      </c>
      <c r="I13" s="11">
        <v>2</v>
      </c>
      <c r="J13" s="23">
        <f t="shared" si="0"/>
        <v>4.139582479068657E-2</v>
      </c>
      <c r="K13" s="32">
        <f t="shared" si="1"/>
        <v>0.25262843569254334</v>
      </c>
      <c r="L13" s="25">
        <f t="shared" si="2"/>
        <v>1</v>
      </c>
      <c r="M13" t="str">
        <f t="shared" si="3"/>
        <v>up</v>
      </c>
    </row>
    <row r="14" spans="1:13" x14ac:dyDescent="0.2">
      <c r="A14" s="9" t="s">
        <v>43</v>
      </c>
      <c r="B14" s="9" t="s">
        <v>160</v>
      </c>
      <c r="C14" s="9"/>
      <c r="D14" s="9" t="s">
        <v>53</v>
      </c>
      <c r="E14" s="9" t="s">
        <v>258</v>
      </c>
      <c r="F14" s="20">
        <v>0.19666002889625958</v>
      </c>
      <c r="G14" s="15">
        <v>2</v>
      </c>
      <c r="H14" s="36">
        <v>0.18847694815298949</v>
      </c>
      <c r="I14" s="15">
        <v>3</v>
      </c>
      <c r="J14" s="23">
        <f t="shared" si="0"/>
        <v>-8.1830807432700936E-3</v>
      </c>
      <c r="K14" s="32">
        <f t="shared" si="1"/>
        <v>-4.1610289539755749E-2</v>
      </c>
      <c r="L14" s="25">
        <f t="shared" si="2"/>
        <v>-1</v>
      </c>
      <c r="M14" s="9" t="str">
        <f t="shared" si="3"/>
        <v/>
      </c>
    </row>
    <row r="15" spans="1:13" x14ac:dyDescent="0.2">
      <c r="A15" t="s">
        <v>81</v>
      </c>
      <c r="B15" t="s">
        <v>54</v>
      </c>
      <c r="C15" t="s">
        <v>61</v>
      </c>
      <c r="D15" t="s">
        <v>233</v>
      </c>
      <c r="E15" t="s">
        <v>248</v>
      </c>
      <c r="F15" s="20">
        <v>0.12175554758057039</v>
      </c>
      <c r="G15" s="11">
        <v>4</v>
      </c>
      <c r="H15" s="21">
        <v>0.10755851615853157</v>
      </c>
      <c r="I15" s="15">
        <v>4</v>
      </c>
      <c r="J15" s="23">
        <f t="shared" si="0"/>
        <v>-1.4197031422038819E-2</v>
      </c>
      <c r="K15" s="32">
        <f t="shared" si="1"/>
        <v>-0.1166027479170433</v>
      </c>
      <c r="L15" s="16">
        <f t="shared" si="2"/>
        <v>0</v>
      </c>
      <c r="M15" t="str">
        <f t="shared" si="3"/>
        <v/>
      </c>
    </row>
    <row r="16" spans="1:13" x14ac:dyDescent="0.2">
      <c r="A16" s="9" t="s">
        <v>224</v>
      </c>
      <c r="B16" s="9" t="s">
        <v>235</v>
      </c>
      <c r="C16" s="9"/>
      <c r="D16" s="9" t="s">
        <v>235</v>
      </c>
      <c r="E16" s="9" t="s">
        <v>344</v>
      </c>
      <c r="F16" s="20">
        <v>6.3327789782151298E-2</v>
      </c>
      <c r="G16" s="15">
        <v>5</v>
      </c>
      <c r="H16" s="36">
        <v>6.1884903047029746E-2</v>
      </c>
      <c r="I16" s="15">
        <v>5</v>
      </c>
      <c r="J16" s="23">
        <f t="shared" si="0"/>
        <v>-1.4428867351215513E-3</v>
      </c>
      <c r="K16" s="32">
        <f t="shared" si="1"/>
        <v>-2.2784416447899206E-2</v>
      </c>
      <c r="L16" s="16">
        <f t="shared" si="2"/>
        <v>0</v>
      </c>
      <c r="M16" s="9" t="str">
        <f t="shared" si="3"/>
        <v/>
      </c>
    </row>
    <row r="17" spans="1:13" x14ac:dyDescent="0.2">
      <c r="A17" s="9" t="s">
        <v>216</v>
      </c>
      <c r="B17" s="9" t="s">
        <v>368</v>
      </c>
      <c r="C17" s="9"/>
      <c r="D17" s="9" t="s">
        <v>828</v>
      </c>
      <c r="E17" s="9" t="s">
        <v>326</v>
      </c>
      <c r="F17" s="20">
        <v>2.792077793663672E-2</v>
      </c>
      <c r="G17" s="15">
        <v>7</v>
      </c>
      <c r="H17" s="36">
        <v>2.4830716859394263E-2</v>
      </c>
      <c r="I17" s="15">
        <v>6</v>
      </c>
      <c r="J17" s="23">
        <f t="shared" si="0"/>
        <v>-3.0900610772424571E-3</v>
      </c>
      <c r="K17" s="32">
        <f t="shared" si="1"/>
        <v>-0.11067245634254987</v>
      </c>
      <c r="L17" s="25">
        <f t="shared" si="2"/>
        <v>1</v>
      </c>
      <c r="M17" s="9" t="str">
        <f t="shared" si="3"/>
        <v/>
      </c>
    </row>
    <row r="18" spans="1:13" x14ac:dyDescent="0.2">
      <c r="A18" s="9" t="s">
        <v>195</v>
      </c>
      <c r="B18" s="9" t="s">
        <v>159</v>
      </c>
      <c r="C18" s="9"/>
      <c r="D18" s="9" t="s">
        <v>828</v>
      </c>
      <c r="E18" s="9" t="s">
        <v>291</v>
      </c>
      <c r="F18" s="20">
        <v>2.9045753593955653E-2</v>
      </c>
      <c r="G18" s="15">
        <v>6</v>
      </c>
      <c r="H18" s="36">
        <v>2.4582730247999968E-2</v>
      </c>
      <c r="I18" s="15">
        <v>7</v>
      </c>
      <c r="J18" s="23">
        <f t="shared" si="0"/>
        <v>-4.4630233459556842E-3</v>
      </c>
      <c r="K18" s="32">
        <f t="shared" si="1"/>
        <v>-0.15365493381051157</v>
      </c>
      <c r="L18" s="25">
        <f t="shared" si="2"/>
        <v>-1</v>
      </c>
      <c r="M18" s="9" t="str">
        <f t="shared" si="3"/>
        <v/>
      </c>
    </row>
    <row r="19" spans="1:13" x14ac:dyDescent="0.2">
      <c r="A19" s="9" t="s">
        <v>28</v>
      </c>
      <c r="B19" s="9" t="s">
        <v>62</v>
      </c>
      <c r="C19" s="9"/>
      <c r="D19" s="9" t="s">
        <v>828</v>
      </c>
      <c r="E19" s="9" t="s">
        <v>287</v>
      </c>
      <c r="F19" s="20">
        <v>2.4268599471846997E-2</v>
      </c>
      <c r="G19" s="15">
        <v>8</v>
      </c>
      <c r="H19" s="36">
        <v>2.2120227649037951E-2</v>
      </c>
      <c r="I19" s="15">
        <v>8</v>
      </c>
      <c r="J19" s="23">
        <f t="shared" si="0"/>
        <v>-2.1483718228090462E-3</v>
      </c>
      <c r="K19" s="32">
        <f t="shared" si="1"/>
        <v>-8.8524755015273293E-2</v>
      </c>
      <c r="L19" s="16">
        <f t="shared" si="2"/>
        <v>0</v>
      </c>
      <c r="M19" s="9" t="str">
        <f t="shared" si="3"/>
        <v/>
      </c>
    </row>
    <row r="20" spans="1:13" x14ac:dyDescent="0.2">
      <c r="A20" t="s">
        <v>176</v>
      </c>
      <c r="B20" t="s">
        <v>69</v>
      </c>
      <c r="C20" t="s">
        <v>61</v>
      </c>
      <c r="D20" t="s">
        <v>233</v>
      </c>
      <c r="E20" t="s">
        <v>259</v>
      </c>
      <c r="F20" s="20">
        <v>1.4040459199448513E-2</v>
      </c>
      <c r="G20" s="11">
        <v>9</v>
      </c>
      <c r="H20" s="21">
        <v>1.4327571169263552E-2</v>
      </c>
      <c r="I20" s="11">
        <v>9</v>
      </c>
      <c r="J20" s="23">
        <f t="shared" si="0"/>
        <v>2.8711196981503866E-4</v>
      </c>
      <c r="K20" s="32">
        <f t="shared" si="1"/>
        <v>2.0448901687369025E-2</v>
      </c>
      <c r="L20" s="16">
        <f t="shared" si="2"/>
        <v>0</v>
      </c>
      <c r="M20" t="str">
        <f t="shared" si="3"/>
        <v/>
      </c>
    </row>
    <row r="21" spans="1:13" x14ac:dyDescent="0.2">
      <c r="A21" s="9" t="s">
        <v>44</v>
      </c>
      <c r="B21" s="9" t="s">
        <v>54</v>
      </c>
      <c r="C21" s="9" t="s">
        <v>61</v>
      </c>
      <c r="D21" s="9" t="s">
        <v>233</v>
      </c>
      <c r="E21" s="9" t="s">
        <v>249</v>
      </c>
      <c r="F21" s="20">
        <v>1.277530518735325E-2</v>
      </c>
      <c r="G21" s="15">
        <v>10</v>
      </c>
      <c r="H21" s="36">
        <v>1.1424302420785641E-2</v>
      </c>
      <c r="I21" s="15">
        <v>10</v>
      </c>
      <c r="J21" s="23">
        <f t="shared" si="0"/>
        <v>-1.3510027665676085E-3</v>
      </c>
      <c r="K21" s="32">
        <f t="shared" si="1"/>
        <v>-0.10575111488569497</v>
      </c>
      <c r="L21" s="16">
        <f t="shared" si="2"/>
        <v>0</v>
      </c>
      <c r="M21" s="9" t="str">
        <f t="shared" si="3"/>
        <v/>
      </c>
    </row>
    <row r="22" spans="1:13" x14ac:dyDescent="0.2">
      <c r="A22" t="s">
        <v>184</v>
      </c>
      <c r="B22" t="s">
        <v>65</v>
      </c>
      <c r="C22" t="s">
        <v>61</v>
      </c>
      <c r="D22" t="s">
        <v>233</v>
      </c>
      <c r="E22" t="s">
        <v>270</v>
      </c>
      <c r="F22" s="20">
        <v>1.2198178479872207E-2</v>
      </c>
      <c r="G22" s="11">
        <v>11</v>
      </c>
      <c r="H22" s="21">
        <v>1.1008023279576187E-2</v>
      </c>
      <c r="I22" s="11">
        <v>11</v>
      </c>
      <c r="J22" s="23">
        <f t="shared" si="0"/>
        <v>-1.1901552002960194E-3</v>
      </c>
      <c r="K22" s="32">
        <f t="shared" si="1"/>
        <v>-9.7568272366226921E-2</v>
      </c>
      <c r="L22" s="16">
        <f t="shared" si="2"/>
        <v>0</v>
      </c>
      <c r="M22" t="str">
        <f t="shared" si="3"/>
        <v/>
      </c>
    </row>
    <row r="23" spans="1:13" x14ac:dyDescent="0.2">
      <c r="A23" t="s">
        <v>175</v>
      </c>
      <c r="B23" t="s">
        <v>160</v>
      </c>
      <c r="D23" t="s">
        <v>53</v>
      </c>
      <c r="E23" t="s">
        <v>257</v>
      </c>
      <c r="F23" s="20">
        <v>5.4656250291114069E-3</v>
      </c>
      <c r="G23" s="11">
        <v>16</v>
      </c>
      <c r="H23" s="21">
        <v>6.5558399511328356E-3</v>
      </c>
      <c r="I23" s="11">
        <v>12</v>
      </c>
      <c r="J23" s="23">
        <f t="shared" si="0"/>
        <v>1.0902149220214288E-3</v>
      </c>
      <c r="K23" s="32">
        <f t="shared" si="1"/>
        <v>0.19946756614561872</v>
      </c>
      <c r="L23" s="16">
        <f t="shared" si="2"/>
        <v>4</v>
      </c>
      <c r="M23" t="str">
        <f t="shared" si="3"/>
        <v>up</v>
      </c>
    </row>
    <row r="24" spans="1:13" x14ac:dyDescent="0.2">
      <c r="A24" t="s">
        <v>8</v>
      </c>
      <c r="B24" t="s">
        <v>65</v>
      </c>
      <c r="D24" t="s">
        <v>828</v>
      </c>
      <c r="E24" t="s">
        <v>274</v>
      </c>
      <c r="F24" s="20">
        <v>7.2409217880192757E-3</v>
      </c>
      <c r="G24" s="11">
        <v>12</v>
      </c>
      <c r="H24" s="21">
        <v>6.648890582697302E-3</v>
      </c>
      <c r="I24" s="11">
        <v>12</v>
      </c>
      <c r="J24" s="23">
        <f t="shared" si="0"/>
        <v>-5.9203120532197364E-4</v>
      </c>
      <c r="K24" s="32">
        <f t="shared" si="1"/>
        <v>-8.1761856108091086E-2</v>
      </c>
      <c r="L24" s="16">
        <f t="shared" si="2"/>
        <v>0</v>
      </c>
      <c r="M24" t="str">
        <f t="shared" si="3"/>
        <v/>
      </c>
    </row>
    <row r="25" spans="1:13" x14ac:dyDescent="0.2">
      <c r="A25" s="9" t="s">
        <v>35</v>
      </c>
      <c r="B25" s="9" t="s">
        <v>227</v>
      </c>
      <c r="C25" s="9" t="s">
        <v>61</v>
      </c>
      <c r="D25" s="9" t="s">
        <v>233</v>
      </c>
      <c r="E25" s="9" t="s">
        <v>308</v>
      </c>
      <c r="F25" s="20">
        <v>7.0186769913643922E-3</v>
      </c>
      <c r="G25" s="15">
        <v>13</v>
      </c>
      <c r="H25" s="36">
        <v>6.1262042599380525E-3</v>
      </c>
      <c r="I25" s="15">
        <v>14</v>
      </c>
      <c r="J25" s="23">
        <f t="shared" si="0"/>
        <v>-8.9247273142633969E-4</v>
      </c>
      <c r="K25" s="32">
        <f t="shared" si="1"/>
        <v>-0.12715683205316561</v>
      </c>
      <c r="L25" s="16">
        <f t="shared" si="2"/>
        <v>-1</v>
      </c>
      <c r="M25" s="9" t="str">
        <f t="shared" si="3"/>
        <v/>
      </c>
    </row>
    <row r="26" spans="1:13" x14ac:dyDescent="0.2">
      <c r="A26" t="s">
        <v>155</v>
      </c>
      <c r="B26" t="s">
        <v>67</v>
      </c>
      <c r="D26" t="s">
        <v>67</v>
      </c>
      <c r="E26" s="26" t="s">
        <v>342</v>
      </c>
      <c r="F26" s="27">
        <v>3.934753186285056E-3</v>
      </c>
      <c r="G26" s="28">
        <v>21</v>
      </c>
      <c r="H26" s="29">
        <v>5.4512532673460399E-3</v>
      </c>
      <c r="I26" s="28">
        <v>15</v>
      </c>
      <c r="J26" s="30">
        <f t="shared" si="0"/>
        <v>1.5165000810609839E-3</v>
      </c>
      <c r="K26" s="32">
        <f t="shared" si="1"/>
        <v>0.38541174230365566</v>
      </c>
      <c r="L26" s="31">
        <f t="shared" si="2"/>
        <v>6</v>
      </c>
      <c r="M26" t="str">
        <f t="shared" si="3"/>
        <v>up</v>
      </c>
    </row>
    <row r="27" spans="1:13" x14ac:dyDescent="0.2">
      <c r="A27" s="9" t="s">
        <v>40</v>
      </c>
      <c r="B27" s="9" t="s">
        <v>368</v>
      </c>
      <c r="C27" s="9"/>
      <c r="D27" s="9" t="s">
        <v>828</v>
      </c>
      <c r="E27" s="9" t="s">
        <v>327</v>
      </c>
      <c r="F27" s="20">
        <v>5.8218377471031656E-3</v>
      </c>
      <c r="G27" s="15">
        <v>14</v>
      </c>
      <c r="H27" s="36">
        <v>5.3323799724766027E-3</v>
      </c>
      <c r="I27" s="15">
        <v>16</v>
      </c>
      <c r="J27" s="23">
        <f t="shared" si="0"/>
        <v>-4.8945777462656298E-4</v>
      </c>
      <c r="K27" s="32">
        <f t="shared" si="1"/>
        <v>-8.4072726841298129E-2</v>
      </c>
      <c r="L27" s="16">
        <f t="shared" si="2"/>
        <v>-2</v>
      </c>
      <c r="M27" s="9" t="str">
        <f t="shared" si="3"/>
        <v/>
      </c>
    </row>
    <row r="28" spans="1:13" x14ac:dyDescent="0.2">
      <c r="A28" s="9" t="s">
        <v>221</v>
      </c>
      <c r="B28" s="9" t="s">
        <v>235</v>
      </c>
      <c r="C28" s="9"/>
      <c r="D28" s="9" t="s">
        <v>235</v>
      </c>
      <c r="E28" s="9" t="s">
        <v>339</v>
      </c>
      <c r="F28" s="20">
        <v>4.7784849292742534E-3</v>
      </c>
      <c r="G28" s="15">
        <v>18</v>
      </c>
      <c r="H28" s="36">
        <v>5.2268632275924952E-3</v>
      </c>
      <c r="I28" s="15">
        <v>17</v>
      </c>
      <c r="J28" s="23">
        <f t="shared" si="0"/>
        <v>4.4837829831824178E-4</v>
      </c>
      <c r="K28" s="32">
        <f t="shared" si="1"/>
        <v>9.3832732540675937E-2</v>
      </c>
      <c r="L28" s="16">
        <f t="shared" si="2"/>
        <v>1</v>
      </c>
      <c r="M28" s="9" t="str">
        <f t="shared" si="3"/>
        <v/>
      </c>
    </row>
    <row r="29" spans="1:13" x14ac:dyDescent="0.2">
      <c r="A29" t="s">
        <v>183</v>
      </c>
      <c r="B29" t="s">
        <v>65</v>
      </c>
      <c r="D29" t="s">
        <v>828</v>
      </c>
      <c r="E29" t="s">
        <v>271</v>
      </c>
      <c r="F29" s="20">
        <v>4.1144121536408002E-3</v>
      </c>
      <c r="G29" s="11">
        <v>20</v>
      </c>
      <c r="H29" s="21">
        <v>5.1026473127289253E-3</v>
      </c>
      <c r="I29" s="11">
        <v>18</v>
      </c>
      <c r="J29" s="23">
        <f t="shared" si="0"/>
        <v>9.8823515908812512E-4</v>
      </c>
      <c r="K29" s="32">
        <f t="shared" si="1"/>
        <v>0.24018866418466273</v>
      </c>
      <c r="L29" s="16">
        <f t="shared" si="2"/>
        <v>2</v>
      </c>
      <c r="M29" t="str">
        <f t="shared" si="3"/>
        <v/>
      </c>
    </row>
    <row r="30" spans="1:13" x14ac:dyDescent="0.2">
      <c r="A30" t="s">
        <v>110</v>
      </c>
      <c r="B30" t="s">
        <v>159</v>
      </c>
      <c r="D30" t="s">
        <v>828</v>
      </c>
      <c r="E30" t="s">
        <v>262</v>
      </c>
      <c r="F30" s="20">
        <v>5.8085296754471841E-3</v>
      </c>
      <c r="G30" s="11">
        <v>14</v>
      </c>
      <c r="H30" s="21">
        <v>4.9161008312671494E-3</v>
      </c>
      <c r="I30" s="15">
        <v>19</v>
      </c>
      <c r="J30" s="23">
        <f t="shared" si="0"/>
        <v>-8.924288441800347E-4</v>
      </c>
      <c r="K30" s="32">
        <f t="shared" si="1"/>
        <v>-0.15364109233225684</v>
      </c>
      <c r="L30" s="16">
        <f t="shared" si="2"/>
        <v>-5</v>
      </c>
      <c r="M30" t="str">
        <f t="shared" si="3"/>
        <v/>
      </c>
    </row>
    <row r="31" spans="1:13" x14ac:dyDescent="0.2">
      <c r="A31" s="9" t="s">
        <v>215</v>
      </c>
      <c r="B31" s="9" t="s">
        <v>68</v>
      </c>
      <c r="C31" s="9"/>
      <c r="D31" s="9" t="s">
        <v>828</v>
      </c>
      <c r="E31" s="9" t="s">
        <v>323</v>
      </c>
      <c r="F31" s="20">
        <v>5.3897690206723145E-3</v>
      </c>
      <c r="G31" s="15">
        <v>17</v>
      </c>
      <c r="H31" s="36">
        <v>4.6681142198728544E-3</v>
      </c>
      <c r="I31" s="15">
        <v>20</v>
      </c>
      <c r="J31" s="23">
        <f t="shared" si="0"/>
        <v>-7.2165480079946012E-4</v>
      </c>
      <c r="K31" s="32">
        <f t="shared" si="1"/>
        <v>-0.13389345592205759</v>
      </c>
      <c r="L31" s="16">
        <f t="shared" si="2"/>
        <v>-3</v>
      </c>
      <c r="M31" s="9" t="str">
        <f t="shared" si="3"/>
        <v/>
      </c>
    </row>
    <row r="32" spans="1:13" x14ac:dyDescent="0.2">
      <c r="A32" s="9" t="s">
        <v>49</v>
      </c>
      <c r="B32" s="9" t="s">
        <v>159</v>
      </c>
      <c r="C32" s="9"/>
      <c r="D32" s="9" t="s">
        <v>828</v>
      </c>
      <c r="E32" s="9" t="s">
        <v>294</v>
      </c>
      <c r="F32" s="20">
        <v>4.6037055881923694E-3</v>
      </c>
      <c r="G32" s="15">
        <v>19</v>
      </c>
      <c r="H32" s="36">
        <v>3.8751803690770937E-3</v>
      </c>
      <c r="I32" s="15">
        <v>21</v>
      </c>
      <c r="J32" s="23">
        <f t="shared" si="0"/>
        <v>-7.2852521911527567E-4</v>
      </c>
      <c r="K32" s="32">
        <f t="shared" si="1"/>
        <v>-0.15824756930239078</v>
      </c>
      <c r="L32" s="16">
        <f t="shared" si="2"/>
        <v>-2</v>
      </c>
      <c r="M32" s="9" t="str">
        <f t="shared" si="3"/>
        <v/>
      </c>
    </row>
    <row r="33" spans="1:13" x14ac:dyDescent="0.2">
      <c r="A33" t="s">
        <v>4</v>
      </c>
      <c r="B33" t="s">
        <v>161</v>
      </c>
      <c r="D33" t="s">
        <v>73</v>
      </c>
      <c r="E33" t="s">
        <v>282</v>
      </c>
      <c r="F33" s="20">
        <v>3.3727089600141245E-3</v>
      </c>
      <c r="G33" s="11">
        <v>23</v>
      </c>
      <c r="H33" s="21">
        <v>3.8319941907911932E-3</v>
      </c>
      <c r="I33" s="15">
        <v>22</v>
      </c>
      <c r="J33" s="23">
        <f t="shared" si="0"/>
        <v>4.5928523077706871E-4</v>
      </c>
      <c r="K33" s="32">
        <f t="shared" si="1"/>
        <v>0.13617695336959798</v>
      </c>
      <c r="L33" s="16">
        <f t="shared" si="2"/>
        <v>1</v>
      </c>
      <c r="M33" t="str">
        <f t="shared" si="3"/>
        <v/>
      </c>
    </row>
    <row r="34" spans="1:13" x14ac:dyDescent="0.2">
      <c r="A34" s="9" t="s">
        <v>190</v>
      </c>
      <c r="B34" s="9" t="s">
        <v>56</v>
      </c>
      <c r="C34" s="9"/>
      <c r="D34" s="9" t="s">
        <v>73</v>
      </c>
      <c r="E34" s="9" t="s">
        <v>281</v>
      </c>
      <c r="F34" s="20">
        <v>3.0990062862894479E-3</v>
      </c>
      <c r="G34" s="15">
        <v>25</v>
      </c>
      <c r="H34" s="36">
        <v>3.2870469513897266E-3</v>
      </c>
      <c r="I34" s="15">
        <v>23</v>
      </c>
      <c r="J34" s="23">
        <f t="shared" si="0"/>
        <v>1.8804066510027867E-4</v>
      </c>
      <c r="K34" s="32">
        <f t="shared" si="1"/>
        <v>6.0677729481286899E-2</v>
      </c>
      <c r="L34" s="16">
        <f t="shared" si="2"/>
        <v>2</v>
      </c>
      <c r="M34" s="9" t="str">
        <f t="shared" si="3"/>
        <v/>
      </c>
    </row>
    <row r="35" spans="1:13" x14ac:dyDescent="0.2">
      <c r="A35" t="s">
        <v>79</v>
      </c>
      <c r="B35" t="s">
        <v>54</v>
      </c>
      <c r="C35" t="s">
        <v>61</v>
      </c>
      <c r="D35" t="s">
        <v>233</v>
      </c>
      <c r="E35" t="s">
        <v>247</v>
      </c>
      <c r="F35" s="20">
        <v>3.6348779716369505E-3</v>
      </c>
      <c r="G35" s="11">
        <v>22</v>
      </c>
      <c r="H35" s="21">
        <v>3.1312205348942093E-3</v>
      </c>
      <c r="I35" s="11">
        <v>24</v>
      </c>
      <c r="J35" s="23">
        <f t="shared" si="0"/>
        <v>-5.0365743674274117E-4</v>
      </c>
      <c r="K35" s="32">
        <f t="shared" si="1"/>
        <v>-0.13856240585593066</v>
      </c>
      <c r="L35" s="16">
        <f t="shared" si="2"/>
        <v>-2</v>
      </c>
      <c r="M35" t="str">
        <f t="shared" si="3"/>
        <v/>
      </c>
    </row>
    <row r="36" spans="1:13" x14ac:dyDescent="0.2">
      <c r="A36" s="9" t="s">
        <v>38</v>
      </c>
      <c r="B36" s="9" t="s">
        <v>68</v>
      </c>
      <c r="C36" s="9"/>
      <c r="D36" s="9" t="s">
        <v>828</v>
      </c>
      <c r="E36" s="9" t="s">
        <v>322</v>
      </c>
      <c r="F36" s="20">
        <v>2.7716277235523149E-3</v>
      </c>
      <c r="G36" s="15">
        <v>27</v>
      </c>
      <c r="H36" s="36">
        <v>3.1156378932446576E-3</v>
      </c>
      <c r="I36" s="15">
        <v>24</v>
      </c>
      <c r="J36" s="23">
        <f t="shared" si="0"/>
        <v>3.4401016969234271E-4</v>
      </c>
      <c r="K36" s="32">
        <f t="shared" si="1"/>
        <v>0.12411846178657603</v>
      </c>
      <c r="L36" s="16">
        <f t="shared" si="2"/>
        <v>3</v>
      </c>
      <c r="M36" s="9" t="str">
        <f t="shared" si="3"/>
        <v/>
      </c>
    </row>
    <row r="37" spans="1:13" x14ac:dyDescent="0.2">
      <c r="A37" s="9" t="s">
        <v>202</v>
      </c>
      <c r="B37" s="9" t="s">
        <v>65</v>
      </c>
      <c r="C37" s="9" t="s">
        <v>61</v>
      </c>
      <c r="D37" s="9" t="s">
        <v>233</v>
      </c>
      <c r="E37" s="9" t="s">
        <v>303</v>
      </c>
      <c r="F37" s="20">
        <v>3.2347486171804543E-3</v>
      </c>
      <c r="G37" s="15">
        <v>24</v>
      </c>
      <c r="H37" s="36">
        <v>2.8814530501685373E-3</v>
      </c>
      <c r="I37" s="15">
        <v>26</v>
      </c>
      <c r="J37" s="23">
        <f t="shared" si="0"/>
        <v>-3.5329556701191702E-4</v>
      </c>
      <c r="K37" s="32">
        <f t="shared" si="1"/>
        <v>-0.10921886329450373</v>
      </c>
      <c r="L37" s="16">
        <f t="shared" si="2"/>
        <v>-2</v>
      </c>
      <c r="M37" s="9" t="str">
        <f t="shared" si="3"/>
        <v/>
      </c>
    </row>
    <row r="38" spans="1:13" x14ac:dyDescent="0.2">
      <c r="A38" t="s">
        <v>154</v>
      </c>
      <c r="B38" t="s">
        <v>65</v>
      </c>
      <c r="C38" t="s">
        <v>61</v>
      </c>
      <c r="D38" t="s">
        <v>233</v>
      </c>
      <c r="E38" t="s">
        <v>301</v>
      </c>
      <c r="F38" s="20">
        <v>3.1380432964803256E-3</v>
      </c>
      <c r="G38" s="11">
        <v>25</v>
      </c>
      <c r="H38" s="21">
        <v>2.7986424402594912E-3</v>
      </c>
      <c r="I38" s="11">
        <v>27</v>
      </c>
      <c r="J38" s="23">
        <f t="shared" si="0"/>
        <v>-3.3940085622083437E-4</v>
      </c>
      <c r="K38" s="32">
        <f t="shared" si="1"/>
        <v>-0.10815684302428562</v>
      </c>
      <c r="L38" s="16">
        <f t="shared" si="2"/>
        <v>-2</v>
      </c>
      <c r="M38" t="str">
        <f t="shared" si="3"/>
        <v/>
      </c>
    </row>
    <row r="39" spans="1:13" x14ac:dyDescent="0.2">
      <c r="A39" s="9" t="s">
        <v>136</v>
      </c>
      <c r="B39" s="9" t="s">
        <v>65</v>
      </c>
      <c r="C39" s="9" t="s">
        <v>61</v>
      </c>
      <c r="D39" s="9" t="s">
        <v>233</v>
      </c>
      <c r="E39" s="9" t="s">
        <v>245</v>
      </c>
      <c r="F39" s="20">
        <v>2.7978002644757438E-3</v>
      </c>
      <c r="G39" s="15">
        <v>27</v>
      </c>
      <c r="H39" s="36">
        <v>2.8044302785864674E-3</v>
      </c>
      <c r="I39" s="15">
        <v>27</v>
      </c>
      <c r="J39" s="23">
        <f t="shared" si="0"/>
        <v>6.6300141107235311E-6</v>
      </c>
      <c r="K39" s="32">
        <f t="shared" si="1"/>
        <v>2.3697238844767473E-3</v>
      </c>
      <c r="L39" s="16">
        <f t="shared" si="2"/>
        <v>0</v>
      </c>
      <c r="M39" s="9" t="str">
        <f t="shared" si="3"/>
        <v/>
      </c>
    </row>
    <row r="40" spans="1:13" x14ac:dyDescent="0.2">
      <c r="A40" s="9" t="s">
        <v>189</v>
      </c>
      <c r="B40" s="9" t="s">
        <v>228</v>
      </c>
      <c r="C40" s="9"/>
      <c r="D40" s="9" t="s">
        <v>73</v>
      </c>
      <c r="E40" s="9" t="s">
        <v>280</v>
      </c>
      <c r="F40" s="20">
        <v>2.2326508214850832E-3</v>
      </c>
      <c r="G40" s="15">
        <v>29</v>
      </c>
      <c r="H40" s="36">
        <v>2.361438037406354E-3</v>
      </c>
      <c r="I40" s="15">
        <v>29</v>
      </c>
      <c r="J40" s="23">
        <f t="shared" si="0"/>
        <v>1.2878721592127088E-4</v>
      </c>
      <c r="K40" s="32">
        <f t="shared" si="1"/>
        <v>5.7683545802117868E-2</v>
      </c>
      <c r="L40" s="16">
        <f t="shared" si="2"/>
        <v>0</v>
      </c>
      <c r="M40" s="9" t="str">
        <f t="shared" si="3"/>
        <v/>
      </c>
    </row>
    <row r="41" spans="1:13" x14ac:dyDescent="0.2">
      <c r="A41" s="9" t="s">
        <v>29</v>
      </c>
      <c r="B41" s="9" t="s">
        <v>62</v>
      </c>
      <c r="C41" s="9"/>
      <c r="D41" s="9" t="s">
        <v>828</v>
      </c>
      <c r="E41" s="9" t="s">
        <v>288</v>
      </c>
      <c r="F41" s="20">
        <v>1.6896814979210574E-3</v>
      </c>
      <c r="G41" s="15">
        <v>30</v>
      </c>
      <c r="H41" s="36">
        <v>1.7835446413744069E-3</v>
      </c>
      <c r="I41" s="15">
        <v>30</v>
      </c>
      <c r="J41" s="23">
        <f t="shared" si="0"/>
        <v>9.3863143453349479E-5</v>
      </c>
      <c r="K41" s="32">
        <f t="shared" si="1"/>
        <v>5.5550790825866524E-2</v>
      </c>
      <c r="L41" s="16">
        <f t="shared" si="2"/>
        <v>0</v>
      </c>
      <c r="M41" s="9" t="str">
        <f t="shared" si="3"/>
        <v/>
      </c>
    </row>
    <row r="42" spans="1:13" x14ac:dyDescent="0.2">
      <c r="A42" t="s">
        <v>207</v>
      </c>
      <c r="B42" t="s">
        <v>65</v>
      </c>
      <c r="C42" t="s">
        <v>61</v>
      </c>
      <c r="D42" t="s">
        <v>233</v>
      </c>
      <c r="E42" t="s">
        <v>310</v>
      </c>
      <c r="F42" s="20">
        <v>1.4740907370941647E-3</v>
      </c>
      <c r="G42" s="11">
        <v>31</v>
      </c>
      <c r="H42" s="21">
        <v>1.3930881634699249E-3</v>
      </c>
      <c r="I42" s="15">
        <v>31</v>
      </c>
      <c r="J42" s="23">
        <f t="shared" si="0"/>
        <v>-8.1002573624239845E-5</v>
      </c>
      <c r="K42" s="32">
        <f t="shared" si="1"/>
        <v>-5.4950873501802222E-2</v>
      </c>
      <c r="L42" s="16">
        <f t="shared" si="2"/>
        <v>0</v>
      </c>
      <c r="M42" t="str">
        <f t="shared" si="3"/>
        <v/>
      </c>
    </row>
    <row r="43" spans="1:13" x14ac:dyDescent="0.2">
      <c r="A43" t="s">
        <v>151</v>
      </c>
      <c r="B43" t="s">
        <v>67</v>
      </c>
      <c r="D43" t="s">
        <v>67</v>
      </c>
      <c r="E43" s="26" t="s">
        <v>343</v>
      </c>
      <c r="F43" s="27">
        <v>1.0420220106633143E-3</v>
      </c>
      <c r="G43" s="28">
        <v>38</v>
      </c>
      <c r="H43" s="29">
        <v>1.2385974019729405E-3</v>
      </c>
      <c r="I43" s="28">
        <v>32</v>
      </c>
      <c r="J43" s="30">
        <f t="shared" si="0"/>
        <v>1.9657539130962624E-4</v>
      </c>
      <c r="K43" s="32">
        <f t="shared" si="1"/>
        <v>0.18864802211278944</v>
      </c>
      <c r="L43" s="31">
        <f t="shared" si="2"/>
        <v>6</v>
      </c>
      <c r="M43" t="str">
        <f t="shared" si="3"/>
        <v/>
      </c>
    </row>
    <row r="44" spans="1:13" x14ac:dyDescent="0.2">
      <c r="A44" s="9" t="s">
        <v>194</v>
      </c>
      <c r="B44" s="9" t="s">
        <v>62</v>
      </c>
      <c r="C44" s="9"/>
      <c r="D44" s="9" t="s">
        <v>828</v>
      </c>
      <c r="E44" s="9" t="s">
        <v>286</v>
      </c>
      <c r="F44" s="20">
        <v>1.2700336383691224E-3</v>
      </c>
      <c r="G44" s="15">
        <v>32</v>
      </c>
      <c r="H44" s="36">
        <v>1.1562320103967385E-3</v>
      </c>
      <c r="I44" s="15">
        <v>32</v>
      </c>
      <c r="J44" s="23">
        <f t="shared" ref="J44:J75" si="4">H44-F44</f>
        <v>-1.1380162797238391E-4</v>
      </c>
      <c r="K44" s="32">
        <f t="shared" ref="K44:K75" si="5">J44/F44</f>
        <v>-8.9605207716009036E-2</v>
      </c>
      <c r="L44" s="16">
        <f t="shared" ref="L44:L75" si="6">G44-I44</f>
        <v>0</v>
      </c>
      <c r="M44" s="9" t="str">
        <f t="shared" ref="M44:M75" si="7">IF(J44&gt;0.001,"up","")</f>
        <v/>
      </c>
    </row>
    <row r="45" spans="1:13" x14ac:dyDescent="0.2">
      <c r="A45" s="33" t="s">
        <v>204</v>
      </c>
      <c r="B45" t="s">
        <v>65</v>
      </c>
      <c r="C45" t="s">
        <v>61</v>
      </c>
      <c r="D45" t="s">
        <v>233</v>
      </c>
      <c r="E45" t="s">
        <v>305</v>
      </c>
      <c r="F45" s="20">
        <v>9.1825694426269074E-5</v>
      </c>
      <c r="G45" s="11">
        <v>71</v>
      </c>
      <c r="H45" s="21">
        <v>1.1388684954158094E-3</v>
      </c>
      <c r="I45" s="15">
        <v>34</v>
      </c>
      <c r="J45" s="23">
        <f t="shared" si="4"/>
        <v>1.0470428009895403E-3</v>
      </c>
      <c r="K45" s="32">
        <f t="shared" si="5"/>
        <v>11.402503488065179</v>
      </c>
      <c r="L45" s="16">
        <f t="shared" si="6"/>
        <v>37</v>
      </c>
      <c r="M45" t="str">
        <f t="shared" si="7"/>
        <v>up</v>
      </c>
    </row>
    <row r="46" spans="1:13" x14ac:dyDescent="0.2">
      <c r="A46" t="s">
        <v>12</v>
      </c>
      <c r="B46" t="s">
        <v>65</v>
      </c>
      <c r="C46" t="s">
        <v>61</v>
      </c>
      <c r="D46" t="s">
        <v>233</v>
      </c>
      <c r="E46" t="s">
        <v>278</v>
      </c>
      <c r="F46" s="20">
        <v>1.3099578533370656E-3</v>
      </c>
      <c r="G46" s="11">
        <v>32</v>
      </c>
      <c r="H46" s="21">
        <v>1.1495537354040736E-3</v>
      </c>
      <c r="I46" s="15">
        <v>34</v>
      </c>
      <c r="J46" s="23">
        <f t="shared" si="4"/>
        <v>-1.6040411793299199E-4</v>
      </c>
      <c r="K46" s="32">
        <f t="shared" si="5"/>
        <v>-0.12244983113339783</v>
      </c>
      <c r="L46" s="16">
        <f t="shared" si="6"/>
        <v>-2</v>
      </c>
      <c r="M46" t="str">
        <f t="shared" si="7"/>
        <v/>
      </c>
    </row>
    <row r="47" spans="1:13" x14ac:dyDescent="0.2">
      <c r="A47" s="9" t="s">
        <v>168</v>
      </c>
      <c r="B47" s="9" t="s">
        <v>54</v>
      </c>
      <c r="C47" s="9" t="s">
        <v>61</v>
      </c>
      <c r="D47" s="9" t="s">
        <v>233</v>
      </c>
      <c r="E47" s="9" t="s">
        <v>250</v>
      </c>
      <c r="F47" s="20">
        <v>1.1320732955354524E-3</v>
      </c>
      <c r="G47" s="15">
        <v>37</v>
      </c>
      <c r="H47" s="36">
        <v>1.0792092388146686E-3</v>
      </c>
      <c r="I47" s="15">
        <v>34</v>
      </c>
      <c r="J47" s="23">
        <f t="shared" si="4"/>
        <v>-5.2864056720783792E-5</v>
      </c>
      <c r="K47" s="32">
        <f t="shared" si="5"/>
        <v>-4.6696673200634017E-2</v>
      </c>
      <c r="L47" s="16">
        <f t="shared" si="6"/>
        <v>3</v>
      </c>
      <c r="M47" s="9" t="str">
        <f t="shared" si="7"/>
        <v/>
      </c>
    </row>
    <row r="48" spans="1:13" x14ac:dyDescent="0.2">
      <c r="A48" s="9" t="s">
        <v>205</v>
      </c>
      <c r="B48" s="9" t="s">
        <v>227</v>
      </c>
      <c r="C48" s="9" t="s">
        <v>61</v>
      </c>
      <c r="D48" s="9" t="s">
        <v>233</v>
      </c>
      <c r="E48" s="9" t="s">
        <v>306</v>
      </c>
      <c r="F48" s="20">
        <v>1.1986136538153576E-3</v>
      </c>
      <c r="G48" s="15">
        <v>34</v>
      </c>
      <c r="H48" s="36">
        <v>1.024002165541971E-3</v>
      </c>
      <c r="I48" s="15">
        <v>37</v>
      </c>
      <c r="J48" s="23">
        <f t="shared" si="4"/>
        <v>-1.7461148827338665E-4</v>
      </c>
      <c r="K48" s="32">
        <f t="shared" si="5"/>
        <v>-0.14567787353128631</v>
      </c>
      <c r="L48" s="16">
        <f t="shared" si="6"/>
        <v>-3</v>
      </c>
      <c r="M48" s="9" t="str">
        <f t="shared" si="7"/>
        <v/>
      </c>
    </row>
    <row r="49" spans="1:13" x14ac:dyDescent="0.2">
      <c r="A49" t="s">
        <v>150</v>
      </c>
      <c r="B49" t="s">
        <v>159</v>
      </c>
      <c r="D49" t="s">
        <v>828</v>
      </c>
      <c r="E49" t="s">
        <v>290</v>
      </c>
      <c r="F49" s="20">
        <v>9.3023420875307358E-4</v>
      </c>
      <c r="G49" s="11">
        <v>39</v>
      </c>
      <c r="H49" s="21">
        <v>8.5882616405672256E-4</v>
      </c>
      <c r="I49" s="11">
        <v>38</v>
      </c>
      <c r="J49" s="23">
        <f t="shared" si="4"/>
        <v>-7.1408044696351022E-5</v>
      </c>
      <c r="K49" s="32">
        <f t="shared" si="5"/>
        <v>-7.676351183866853E-2</v>
      </c>
      <c r="L49" s="16">
        <f t="shared" si="6"/>
        <v>1</v>
      </c>
      <c r="M49" t="str">
        <f t="shared" si="7"/>
        <v/>
      </c>
    </row>
    <row r="50" spans="1:13" x14ac:dyDescent="0.2">
      <c r="A50" t="s">
        <v>83</v>
      </c>
      <c r="B50" t="s">
        <v>159</v>
      </c>
      <c r="D50" t="s">
        <v>828</v>
      </c>
      <c r="E50" t="s">
        <v>289</v>
      </c>
      <c r="F50" s="20">
        <v>6.9512494283074217E-4</v>
      </c>
      <c r="G50" s="11">
        <v>44</v>
      </c>
      <c r="H50" s="21">
        <v>8.0584518244824674E-4</v>
      </c>
      <c r="I50" s="11">
        <v>39</v>
      </c>
      <c r="J50" s="23">
        <f t="shared" si="4"/>
        <v>1.1072023961750457E-4</v>
      </c>
      <c r="K50" s="32">
        <f t="shared" si="5"/>
        <v>0.15928106272035206</v>
      </c>
      <c r="L50" s="16">
        <f t="shared" si="6"/>
        <v>5</v>
      </c>
      <c r="M50" t="str">
        <f t="shared" si="7"/>
        <v/>
      </c>
    </row>
    <row r="51" spans="1:13" x14ac:dyDescent="0.2">
      <c r="A51" t="s">
        <v>17</v>
      </c>
      <c r="B51" t="s">
        <v>162</v>
      </c>
      <c r="D51" t="s">
        <v>73</v>
      </c>
      <c r="E51" t="s">
        <v>299</v>
      </c>
      <c r="F51" s="20">
        <v>8.3131087611028136E-4</v>
      </c>
      <c r="G51" s="11">
        <v>41</v>
      </c>
      <c r="H51" s="21">
        <v>8.3433915575028411E-4</v>
      </c>
      <c r="I51" s="11">
        <v>39</v>
      </c>
      <c r="J51" s="23">
        <f t="shared" si="4"/>
        <v>3.0282796400027488E-6</v>
      </c>
      <c r="K51" s="32">
        <f t="shared" si="5"/>
        <v>3.6427763993322499E-3</v>
      </c>
      <c r="L51" s="16">
        <f t="shared" si="6"/>
        <v>2</v>
      </c>
      <c r="M51" t="str">
        <f t="shared" si="7"/>
        <v/>
      </c>
    </row>
    <row r="52" spans="1:13" x14ac:dyDescent="0.2">
      <c r="A52" t="s">
        <v>212</v>
      </c>
      <c r="B52" t="s">
        <v>65</v>
      </c>
      <c r="D52" t="s">
        <v>828</v>
      </c>
      <c r="E52" t="s">
        <v>317</v>
      </c>
      <c r="F52" s="20">
        <v>8.0114591369005771E-4</v>
      </c>
      <c r="G52" s="11">
        <v>41</v>
      </c>
      <c r="H52" s="21">
        <v>7.114588958852476E-4</v>
      </c>
      <c r="I52" s="11">
        <v>41</v>
      </c>
      <c r="J52" s="23">
        <f t="shared" si="4"/>
        <v>-8.9687017804810113E-5</v>
      </c>
      <c r="K52" s="32">
        <f t="shared" si="5"/>
        <v>-0.1119484182247326</v>
      </c>
      <c r="L52" s="16">
        <f t="shared" si="6"/>
        <v>0</v>
      </c>
      <c r="M52" t="str">
        <f t="shared" si="7"/>
        <v/>
      </c>
    </row>
    <row r="53" spans="1:13" x14ac:dyDescent="0.2">
      <c r="A53" s="9" t="s">
        <v>169</v>
      </c>
      <c r="B53" s="9" t="s">
        <v>54</v>
      </c>
      <c r="C53" s="9" t="s">
        <v>61</v>
      </c>
      <c r="D53" s="9" t="s">
        <v>233</v>
      </c>
      <c r="E53" s="9" t="s">
        <v>254</v>
      </c>
      <c r="F53" s="20">
        <v>3.5133309171789907E-4</v>
      </c>
      <c r="G53" s="15">
        <v>50</v>
      </c>
      <c r="H53" s="36">
        <v>7.4974767250986045E-4</v>
      </c>
      <c r="I53" s="15">
        <v>41</v>
      </c>
      <c r="J53" s="23">
        <f t="shared" si="4"/>
        <v>3.9841458079196138E-4</v>
      </c>
      <c r="K53" s="32">
        <f t="shared" si="5"/>
        <v>1.1340081255763579</v>
      </c>
      <c r="L53" s="16">
        <f t="shared" si="6"/>
        <v>9</v>
      </c>
      <c r="M53" s="9" t="str">
        <f t="shared" si="7"/>
        <v/>
      </c>
    </row>
    <row r="54" spans="1:13" x14ac:dyDescent="0.2">
      <c r="A54" s="9" t="s">
        <v>192</v>
      </c>
      <c r="B54" s="9" t="s">
        <v>58</v>
      </c>
      <c r="C54" s="9"/>
      <c r="D54" s="9" t="s">
        <v>73</v>
      </c>
      <c r="E54" s="9" t="s">
        <v>284</v>
      </c>
      <c r="F54" s="20">
        <v>5.0792473486994244E-4</v>
      </c>
      <c r="G54" s="15">
        <v>46</v>
      </c>
      <c r="H54" s="36">
        <v>6.7539621092485645E-4</v>
      </c>
      <c r="I54" s="15">
        <v>41</v>
      </c>
      <c r="J54" s="23">
        <f t="shared" si="4"/>
        <v>1.67471476054914E-4</v>
      </c>
      <c r="K54" s="32">
        <f t="shared" si="5"/>
        <v>0.32971711074042537</v>
      </c>
      <c r="L54" s="16">
        <f t="shared" si="6"/>
        <v>5</v>
      </c>
      <c r="M54" s="9" t="str">
        <f t="shared" si="7"/>
        <v/>
      </c>
    </row>
    <row r="55" spans="1:13" x14ac:dyDescent="0.2">
      <c r="A55" s="9" t="s">
        <v>201</v>
      </c>
      <c r="B55" s="9" t="s">
        <v>162</v>
      </c>
      <c r="C55" s="9"/>
      <c r="D55" s="9" t="s">
        <v>73</v>
      </c>
      <c r="E55" s="9" t="s">
        <v>300</v>
      </c>
      <c r="F55" s="20">
        <v>4.289635097111217E-4</v>
      </c>
      <c r="G55" s="15">
        <v>50</v>
      </c>
      <c r="H55" s="36">
        <v>5.7477686770203678E-4</v>
      </c>
      <c r="I55" s="15">
        <v>44</v>
      </c>
      <c r="J55" s="23">
        <f t="shared" si="4"/>
        <v>1.4581335799091508E-4</v>
      </c>
      <c r="K55" s="32">
        <f t="shared" si="5"/>
        <v>0.3399201906220663</v>
      </c>
      <c r="L55" s="16">
        <f t="shared" si="6"/>
        <v>6</v>
      </c>
      <c r="M55" s="9" t="str">
        <f t="shared" si="7"/>
        <v/>
      </c>
    </row>
    <row r="56" spans="1:13" s="9" customFormat="1" x14ac:dyDescent="0.2">
      <c r="A56" s="9" t="s">
        <v>222</v>
      </c>
      <c r="B56" s="9" t="s">
        <v>64</v>
      </c>
      <c r="D56" s="9" t="s">
        <v>73</v>
      </c>
      <c r="E56" s="9" t="s">
        <v>340</v>
      </c>
      <c r="F56" s="20">
        <v>1.1892980036561709E-3</v>
      </c>
      <c r="G56" s="15">
        <v>34</v>
      </c>
      <c r="H56" s="36">
        <v>6.393335259644653E-4</v>
      </c>
      <c r="I56" s="15">
        <v>44</v>
      </c>
      <c r="J56" s="23">
        <f t="shared" si="4"/>
        <v>-5.4996447769170564E-4</v>
      </c>
      <c r="K56" s="32">
        <f t="shared" si="5"/>
        <v>-0.46242781540117828</v>
      </c>
      <c r="L56" s="16">
        <f t="shared" si="6"/>
        <v>-10</v>
      </c>
      <c r="M56" s="9" t="str">
        <f t="shared" si="7"/>
        <v/>
      </c>
    </row>
    <row r="57" spans="1:13" s="9" customFormat="1" x14ac:dyDescent="0.2">
      <c r="A57" t="s">
        <v>59</v>
      </c>
      <c r="B57" t="s">
        <v>65</v>
      </c>
      <c r="C57" t="s">
        <v>61</v>
      </c>
      <c r="D57" t="s">
        <v>233</v>
      </c>
      <c r="E57" t="s">
        <v>242</v>
      </c>
      <c r="F57" s="20">
        <v>4.5646685780014915E-4</v>
      </c>
      <c r="G57" s="11">
        <v>46</v>
      </c>
      <c r="H57" s="21">
        <v>4.8128101780472635E-4</v>
      </c>
      <c r="I57" s="15">
        <v>46</v>
      </c>
      <c r="J57" s="23">
        <f t="shared" si="4"/>
        <v>2.4814160004577198E-5</v>
      </c>
      <c r="K57" s="32">
        <f t="shared" si="5"/>
        <v>5.4361361795605675E-2</v>
      </c>
      <c r="L57" s="16">
        <f t="shared" si="6"/>
        <v>0</v>
      </c>
      <c r="M57" t="str">
        <f t="shared" si="7"/>
        <v/>
      </c>
    </row>
    <row r="58" spans="1:13" s="9" customFormat="1" x14ac:dyDescent="0.2">
      <c r="A58" t="s">
        <v>213</v>
      </c>
      <c r="B58" t="s">
        <v>65</v>
      </c>
      <c r="C58"/>
      <c r="D58" t="s">
        <v>828</v>
      </c>
      <c r="E58" t="s">
        <v>318</v>
      </c>
      <c r="F58" s="20">
        <v>5.119171563667367E-4</v>
      </c>
      <c r="G58" s="11">
        <v>46</v>
      </c>
      <c r="H58" s="21">
        <v>4.9018538446161301E-4</v>
      </c>
      <c r="I58" s="15">
        <v>46</v>
      </c>
      <c r="J58" s="23">
        <f t="shared" si="4"/>
        <v>-2.1731771905123681E-5</v>
      </c>
      <c r="K58" s="32">
        <f t="shared" si="5"/>
        <v>-4.2451735861642179E-2</v>
      </c>
      <c r="L58" s="16">
        <f t="shared" si="6"/>
        <v>0</v>
      </c>
      <c r="M58" t="str">
        <f t="shared" si="7"/>
        <v/>
      </c>
    </row>
    <row r="59" spans="1:13" s="9" customFormat="1" x14ac:dyDescent="0.2">
      <c r="A59" s="9" t="s">
        <v>133</v>
      </c>
      <c r="B59" s="9" t="s">
        <v>227</v>
      </c>
      <c r="C59" s="9" t="s">
        <v>61</v>
      </c>
      <c r="D59" s="9" t="s">
        <v>233</v>
      </c>
      <c r="E59" s="9" t="s">
        <v>307</v>
      </c>
      <c r="F59" s="20">
        <v>4.263018953799255E-4</v>
      </c>
      <c r="G59" s="15">
        <v>50</v>
      </c>
      <c r="H59" s="36">
        <v>4.6792446781939627E-4</v>
      </c>
      <c r="I59" s="15">
        <v>46</v>
      </c>
      <c r="J59" s="23">
        <f t="shared" si="4"/>
        <v>4.1622572439470773E-5</v>
      </c>
      <c r="K59" s="32">
        <f t="shared" si="5"/>
        <v>9.7636376686470572E-2</v>
      </c>
      <c r="L59" s="16">
        <f t="shared" si="6"/>
        <v>4</v>
      </c>
      <c r="M59" s="9" t="str">
        <f t="shared" si="7"/>
        <v/>
      </c>
    </row>
    <row r="60" spans="1:13" s="9" customFormat="1" x14ac:dyDescent="0.2">
      <c r="A60" s="9" t="s">
        <v>37</v>
      </c>
      <c r="B60" s="9" t="s">
        <v>68</v>
      </c>
      <c r="D60" s="9" t="s">
        <v>828</v>
      </c>
      <c r="E60" s="9" t="s">
        <v>321</v>
      </c>
      <c r="F60" s="20">
        <v>8.3485969521854297E-4</v>
      </c>
      <c r="G60" s="15">
        <v>41</v>
      </c>
      <c r="H60" s="36">
        <v>4.7371230614637262E-4</v>
      </c>
      <c r="I60" s="15">
        <v>46</v>
      </c>
      <c r="J60" s="23">
        <f t="shared" si="4"/>
        <v>-3.6114738907217035E-4</v>
      </c>
      <c r="K60" s="32">
        <f t="shared" si="5"/>
        <v>-0.4325845302396974</v>
      </c>
      <c r="L60" s="16">
        <f t="shared" si="6"/>
        <v>-5</v>
      </c>
      <c r="M60" s="9" t="str">
        <f t="shared" si="7"/>
        <v/>
      </c>
    </row>
    <row r="61" spans="1:13" s="9" customFormat="1" x14ac:dyDescent="0.2">
      <c r="A61" s="9" t="s">
        <v>48</v>
      </c>
      <c r="B61" s="9" t="s">
        <v>65</v>
      </c>
      <c r="D61" s="9" t="s">
        <v>828</v>
      </c>
      <c r="E61" s="9" t="s">
        <v>324</v>
      </c>
      <c r="F61" s="20">
        <v>5.3187926385070828E-4</v>
      </c>
      <c r="G61" s="15">
        <v>45</v>
      </c>
      <c r="H61" s="36">
        <v>4.7994536280619336E-4</v>
      </c>
      <c r="I61" s="15">
        <v>46</v>
      </c>
      <c r="J61" s="23">
        <f t="shared" si="4"/>
        <v>-5.1933901044514926E-5</v>
      </c>
      <c r="K61" s="32">
        <f t="shared" si="5"/>
        <v>-9.7642274429958056E-2</v>
      </c>
      <c r="L61" s="16">
        <f t="shared" si="6"/>
        <v>-1</v>
      </c>
      <c r="M61" s="9" t="str">
        <f t="shared" si="7"/>
        <v/>
      </c>
    </row>
    <row r="62" spans="1:13" s="9" customFormat="1" x14ac:dyDescent="0.2">
      <c r="A62" t="s">
        <v>6</v>
      </c>
      <c r="B62" t="s">
        <v>65</v>
      </c>
      <c r="C62" t="s">
        <v>61</v>
      </c>
      <c r="D62" t="s">
        <v>233</v>
      </c>
      <c r="E62" t="s">
        <v>333</v>
      </c>
      <c r="F62" s="20">
        <v>3.717388015904033E-4</v>
      </c>
      <c r="G62" s="11">
        <v>50</v>
      </c>
      <c r="H62" s="21">
        <v>4.1138173954816571E-4</v>
      </c>
      <c r="I62" s="11">
        <v>51</v>
      </c>
      <c r="J62" s="23">
        <f t="shared" si="4"/>
        <v>3.9642937957762401E-5</v>
      </c>
      <c r="K62" s="32">
        <f t="shared" si="5"/>
        <v>0.10664191574341647</v>
      </c>
      <c r="L62" s="16">
        <f t="shared" si="6"/>
        <v>-1</v>
      </c>
      <c r="M62" t="str">
        <f t="shared" si="7"/>
        <v/>
      </c>
    </row>
    <row r="63" spans="1:13" s="9" customFormat="1" x14ac:dyDescent="0.2">
      <c r="A63" t="s">
        <v>218</v>
      </c>
      <c r="B63" t="s">
        <v>65</v>
      </c>
      <c r="C63" t="s">
        <v>61</v>
      </c>
      <c r="D63" t="s">
        <v>233</v>
      </c>
      <c r="E63" t="s">
        <v>335</v>
      </c>
      <c r="F63" s="20">
        <v>4.0412177595329046E-4</v>
      </c>
      <c r="G63" s="11">
        <v>50</v>
      </c>
      <c r="H63" s="21">
        <v>4.300809095276278E-4</v>
      </c>
      <c r="I63" s="11">
        <v>51</v>
      </c>
      <c r="J63" s="23">
        <f t="shared" si="4"/>
        <v>2.5959133574337341E-5</v>
      </c>
      <c r="K63" s="32">
        <f t="shared" si="5"/>
        <v>6.4235918772508241E-2</v>
      </c>
      <c r="L63" s="16">
        <f t="shared" si="6"/>
        <v>-1</v>
      </c>
      <c r="M63" t="str">
        <f t="shared" si="7"/>
        <v/>
      </c>
    </row>
    <row r="64" spans="1:13" s="9" customFormat="1" x14ac:dyDescent="0.2">
      <c r="A64" t="s">
        <v>20</v>
      </c>
      <c r="B64" t="s">
        <v>65</v>
      </c>
      <c r="C64" t="s">
        <v>61</v>
      </c>
      <c r="D64" t="s">
        <v>233</v>
      </c>
      <c r="E64" t="s">
        <v>332</v>
      </c>
      <c r="F64" s="20">
        <v>4.5557965302308375E-4</v>
      </c>
      <c r="G64" s="11">
        <v>46</v>
      </c>
      <c r="H64" s="21">
        <v>4.3675918452029281E-4</v>
      </c>
      <c r="I64" s="11">
        <v>51</v>
      </c>
      <c r="J64" s="23">
        <f t="shared" si="4"/>
        <v>-1.8820468502790937E-5</v>
      </c>
      <c r="K64" s="32">
        <f t="shared" si="5"/>
        <v>-4.1311038317677726E-2</v>
      </c>
      <c r="L64" s="16">
        <f t="shared" si="6"/>
        <v>-5</v>
      </c>
      <c r="M64" t="str">
        <f t="shared" si="7"/>
        <v/>
      </c>
    </row>
    <row r="65" spans="1:13" s="9" customFormat="1" x14ac:dyDescent="0.2">
      <c r="A65" s="9" t="s">
        <v>114</v>
      </c>
      <c r="B65" s="9" t="s">
        <v>70</v>
      </c>
      <c r="D65" s="9" t="s">
        <v>828</v>
      </c>
      <c r="E65" s="9" t="s">
        <v>325</v>
      </c>
      <c r="F65" s="20">
        <v>4.0900140222715017E-4</v>
      </c>
      <c r="G65" s="15">
        <v>50</v>
      </c>
      <c r="H65" s="36">
        <v>4.1538870454376473E-4</v>
      </c>
      <c r="I65" s="15">
        <v>51</v>
      </c>
      <c r="J65" s="23">
        <f t="shared" si="4"/>
        <v>6.3873023166145641E-6</v>
      </c>
      <c r="K65" s="32">
        <f t="shared" si="5"/>
        <v>1.5616822538586799E-2</v>
      </c>
      <c r="L65" s="16">
        <f t="shared" si="6"/>
        <v>-1</v>
      </c>
      <c r="M65" s="9" t="str">
        <f t="shared" si="7"/>
        <v/>
      </c>
    </row>
    <row r="66" spans="1:13" s="9" customFormat="1" x14ac:dyDescent="0.2">
      <c r="A66" s="9" t="s">
        <v>217</v>
      </c>
      <c r="B66" s="9" t="s">
        <v>78</v>
      </c>
      <c r="D66" s="9" t="s">
        <v>73</v>
      </c>
      <c r="E66" s="9" t="s">
        <v>328</v>
      </c>
      <c r="F66" s="20">
        <v>3.9835494490236535E-4</v>
      </c>
      <c r="G66" s="15">
        <v>50</v>
      </c>
      <c r="H66" s="36">
        <v>3.8733994957457164E-4</v>
      </c>
      <c r="I66" s="15">
        <v>51</v>
      </c>
      <c r="J66" s="23">
        <f t="shared" si="4"/>
        <v>-1.1014995327793709E-5</v>
      </c>
      <c r="K66" s="32">
        <f t="shared" si="5"/>
        <v>-2.7651207720023219E-2</v>
      </c>
      <c r="L66" s="16">
        <f t="shared" si="6"/>
        <v>-1</v>
      </c>
      <c r="M66" s="9" t="str">
        <f t="shared" si="7"/>
        <v/>
      </c>
    </row>
    <row r="67" spans="1:13" s="9" customFormat="1" x14ac:dyDescent="0.2">
      <c r="A67" t="s">
        <v>173</v>
      </c>
      <c r="B67" t="s">
        <v>54</v>
      </c>
      <c r="C67" t="s">
        <v>61</v>
      </c>
      <c r="D67" t="s">
        <v>233</v>
      </c>
      <c r="E67" t="s">
        <v>255</v>
      </c>
      <c r="F67" s="20">
        <v>3.704079944248052E-4</v>
      </c>
      <c r="G67" s="11">
        <v>50</v>
      </c>
      <c r="H67" s="21">
        <v>3.1833110798369966E-4</v>
      </c>
      <c r="I67" s="11">
        <v>56</v>
      </c>
      <c r="J67" s="23">
        <f t="shared" si="4"/>
        <v>-5.2076886441105544E-5</v>
      </c>
      <c r="K67" s="32">
        <f t="shared" si="5"/>
        <v>-0.14059331122691907</v>
      </c>
      <c r="L67" s="16">
        <f t="shared" si="6"/>
        <v>-6</v>
      </c>
      <c r="M67" t="str">
        <f t="shared" si="7"/>
        <v/>
      </c>
    </row>
    <row r="68" spans="1:13" s="9" customFormat="1" x14ac:dyDescent="0.2">
      <c r="A68" t="s">
        <v>208</v>
      </c>
      <c r="B68" t="s">
        <v>65</v>
      </c>
      <c r="C68" t="s">
        <v>61</v>
      </c>
      <c r="D68" t="s">
        <v>233</v>
      </c>
      <c r="E68" t="s">
        <v>312</v>
      </c>
      <c r="F68" s="20">
        <v>3.8549047563491703E-4</v>
      </c>
      <c r="G68" s="11">
        <v>50</v>
      </c>
      <c r="H68" s="21">
        <v>3.1120761465819032E-4</v>
      </c>
      <c r="I68" s="11">
        <v>56</v>
      </c>
      <c r="J68" s="23">
        <f t="shared" si="4"/>
        <v>-7.4282860976726713E-5</v>
      </c>
      <c r="K68" s="32">
        <f t="shared" si="5"/>
        <v>-0.19269700724610667</v>
      </c>
      <c r="L68" s="16">
        <f t="shared" si="6"/>
        <v>-6</v>
      </c>
      <c r="M68" t="str">
        <f t="shared" si="7"/>
        <v/>
      </c>
    </row>
    <row r="69" spans="1:13" s="9" customFormat="1" x14ac:dyDescent="0.2">
      <c r="A69" t="s">
        <v>179</v>
      </c>
      <c r="B69" t="s">
        <v>159</v>
      </c>
      <c r="C69"/>
      <c r="D69" t="s">
        <v>828</v>
      </c>
      <c r="E69" t="s">
        <v>263</v>
      </c>
      <c r="F69" s="20">
        <v>2.847927334379939E-4</v>
      </c>
      <c r="G69" s="11">
        <v>59</v>
      </c>
      <c r="H69" s="21">
        <v>3.0096759300277061E-4</v>
      </c>
      <c r="I69" s="11">
        <v>56</v>
      </c>
      <c r="J69" s="23">
        <f t="shared" si="4"/>
        <v>1.6174859564776708E-5</v>
      </c>
      <c r="K69" s="32">
        <f t="shared" si="5"/>
        <v>5.6795197579359434E-2</v>
      </c>
      <c r="L69" s="16">
        <f t="shared" si="6"/>
        <v>3</v>
      </c>
      <c r="M69" t="str">
        <f t="shared" si="7"/>
        <v/>
      </c>
    </row>
    <row r="70" spans="1:13" s="9" customFormat="1" x14ac:dyDescent="0.2">
      <c r="A70" s="9" t="s">
        <v>172</v>
      </c>
      <c r="B70" s="9" t="s">
        <v>54</v>
      </c>
      <c r="C70" s="9" t="s">
        <v>61</v>
      </c>
      <c r="D70" s="9" t="s">
        <v>233</v>
      </c>
      <c r="E70" s="9" t="s">
        <v>251</v>
      </c>
      <c r="F70" s="20">
        <v>9.1293371560029831E-4</v>
      </c>
      <c r="G70" s="15">
        <v>39</v>
      </c>
      <c r="H70" s="36">
        <v>2.9963193800423762E-4</v>
      </c>
      <c r="I70" s="15">
        <v>56</v>
      </c>
      <c r="J70" s="23">
        <f t="shared" si="4"/>
        <v>-6.1330177759606069E-4</v>
      </c>
      <c r="K70" s="32">
        <f t="shared" si="5"/>
        <v>-0.67179223104142338</v>
      </c>
      <c r="L70" s="24">
        <f t="shared" si="6"/>
        <v>-17</v>
      </c>
      <c r="M70" s="9" t="str">
        <f t="shared" si="7"/>
        <v/>
      </c>
    </row>
    <row r="71" spans="1:13" s="9" customFormat="1" x14ac:dyDescent="0.2">
      <c r="A71" s="9" t="s">
        <v>165</v>
      </c>
      <c r="B71" s="9" t="s">
        <v>65</v>
      </c>
      <c r="C71" s="9" t="s">
        <v>61</v>
      </c>
      <c r="D71" s="9" t="s">
        <v>233</v>
      </c>
      <c r="E71" s="9" t="s">
        <v>243</v>
      </c>
      <c r="F71" s="20">
        <v>2.9189037165451711E-4</v>
      </c>
      <c r="G71" s="15">
        <v>59</v>
      </c>
      <c r="H71" s="36">
        <v>2.9028235301450657E-4</v>
      </c>
      <c r="I71" s="15">
        <v>56</v>
      </c>
      <c r="J71" s="23">
        <f t="shared" si="4"/>
        <v>-1.6080186400105442E-6</v>
      </c>
      <c r="K71" s="32">
        <f t="shared" si="5"/>
        <v>-5.5089814401750913E-3</v>
      </c>
      <c r="L71" s="16">
        <f t="shared" si="6"/>
        <v>3</v>
      </c>
      <c r="M71" s="9" t="str">
        <f t="shared" si="7"/>
        <v/>
      </c>
    </row>
    <row r="72" spans="1:13" s="9" customFormat="1" x14ac:dyDescent="0.2">
      <c r="A72" s="9" t="s">
        <v>42</v>
      </c>
      <c r="B72" s="9" t="s">
        <v>159</v>
      </c>
      <c r="D72" s="9" t="s">
        <v>828</v>
      </c>
      <c r="E72" s="9" t="s">
        <v>264</v>
      </c>
      <c r="F72" s="20">
        <v>3.2649135796006783E-4</v>
      </c>
      <c r="G72" s="15">
        <v>59</v>
      </c>
      <c r="H72" s="36">
        <v>2.7380927469926612E-4</v>
      </c>
      <c r="I72" s="15">
        <v>56</v>
      </c>
      <c r="J72" s="23">
        <f t="shared" si="4"/>
        <v>-5.2682083260801704E-5</v>
      </c>
      <c r="K72" s="32">
        <f t="shared" si="5"/>
        <v>-0.16135827787284063</v>
      </c>
      <c r="L72" s="16">
        <f t="shared" si="6"/>
        <v>3</v>
      </c>
      <c r="M72" s="9" t="str">
        <f t="shared" si="7"/>
        <v/>
      </c>
    </row>
    <row r="73" spans="1:13" s="9" customFormat="1" x14ac:dyDescent="0.2">
      <c r="A73" s="9" t="s">
        <v>50</v>
      </c>
      <c r="B73" s="9" t="s">
        <v>227</v>
      </c>
      <c r="C73" s="9" t="s">
        <v>61</v>
      </c>
      <c r="D73" s="9" t="s">
        <v>233</v>
      </c>
      <c r="E73" s="9" t="s">
        <v>311</v>
      </c>
      <c r="F73" s="20">
        <v>3.0076241942517113E-4</v>
      </c>
      <c r="G73" s="15">
        <v>59</v>
      </c>
      <c r="H73" s="36">
        <v>2.7158318303504447E-4</v>
      </c>
      <c r="I73" s="15">
        <v>56</v>
      </c>
      <c r="J73" s="23">
        <f t="shared" si="4"/>
        <v>-2.9179236390126657E-5</v>
      </c>
      <c r="K73" s="32">
        <f t="shared" si="5"/>
        <v>-9.7017561056647814E-2</v>
      </c>
      <c r="L73" s="16">
        <f t="shared" si="6"/>
        <v>3</v>
      </c>
      <c r="M73" s="9" t="str">
        <f t="shared" si="7"/>
        <v/>
      </c>
    </row>
    <row r="74" spans="1:13" s="9" customFormat="1" x14ac:dyDescent="0.2">
      <c r="A74" t="s">
        <v>199</v>
      </c>
      <c r="B74" t="s">
        <v>159</v>
      </c>
      <c r="C74"/>
      <c r="D74" t="s">
        <v>828</v>
      </c>
      <c r="E74" t="s">
        <v>296</v>
      </c>
      <c r="F74" s="20">
        <v>1.9074902706906136E-4</v>
      </c>
      <c r="G74" s="11">
        <v>65</v>
      </c>
      <c r="H74" s="21">
        <v>1.6829252981515871E-4</v>
      </c>
      <c r="I74" s="11">
        <v>63</v>
      </c>
      <c r="J74" s="23">
        <f t="shared" si="4"/>
        <v>-2.2456497253902648E-5</v>
      </c>
      <c r="K74" s="32">
        <f t="shared" si="5"/>
        <v>-0.11772797795593576</v>
      </c>
      <c r="L74" s="16">
        <f t="shared" si="6"/>
        <v>2</v>
      </c>
      <c r="M74" t="str">
        <f t="shared" si="7"/>
        <v/>
      </c>
    </row>
    <row r="75" spans="1:13" s="9" customFormat="1" x14ac:dyDescent="0.2">
      <c r="A75" t="s">
        <v>3</v>
      </c>
      <c r="B75" s="9" t="s">
        <v>65</v>
      </c>
      <c r="C75" t="s">
        <v>61</v>
      </c>
      <c r="D75" t="s">
        <v>233</v>
      </c>
      <c r="E75" t="s">
        <v>334</v>
      </c>
      <c r="F75" s="20">
        <v>2.129291464956964E-4</v>
      </c>
      <c r="G75" s="11">
        <v>65</v>
      </c>
      <c r="H75" s="21">
        <v>2.1771176476087991E-4</v>
      </c>
      <c r="I75" s="11">
        <v>63</v>
      </c>
      <c r="J75" s="23">
        <f t="shared" si="4"/>
        <v>4.7826182651835116E-6</v>
      </c>
      <c r="K75" s="32">
        <f t="shared" si="5"/>
        <v>2.2461078456819789E-2</v>
      </c>
      <c r="L75" s="16">
        <f t="shared" si="6"/>
        <v>2</v>
      </c>
      <c r="M75" t="str">
        <f t="shared" si="7"/>
        <v/>
      </c>
    </row>
    <row r="76" spans="1:13" s="9" customFormat="1" x14ac:dyDescent="0.2">
      <c r="A76" t="s">
        <v>214</v>
      </c>
      <c r="B76" t="s">
        <v>65</v>
      </c>
      <c r="C76" t="s">
        <v>61</v>
      </c>
      <c r="D76" t="s">
        <v>233</v>
      </c>
      <c r="E76" t="s">
        <v>320</v>
      </c>
      <c r="F76" s="20">
        <v>8.0292032324418854E-5</v>
      </c>
      <c r="G76" s="11">
        <v>71</v>
      </c>
      <c r="H76" s="21">
        <v>2.226091664221676E-4</v>
      </c>
      <c r="I76" s="11">
        <v>63</v>
      </c>
      <c r="J76" s="23">
        <f t="shared" ref="J76:J107" si="8">H76-F76</f>
        <v>1.4231713409774873E-4</v>
      </c>
      <c r="K76" s="32">
        <f t="shared" ref="K76:K107" si="9">J76/F76</f>
        <v>1.7724938574567188</v>
      </c>
      <c r="L76" s="16">
        <f t="shared" ref="L76:L107" si="10">G76-I76</f>
        <v>8</v>
      </c>
      <c r="M76" t="str">
        <f t="shared" ref="M76:M107" si="11">IF(J76&gt;0.001,"up","")</f>
        <v/>
      </c>
    </row>
    <row r="77" spans="1:13" s="9" customFormat="1" x14ac:dyDescent="0.2">
      <c r="A77" s="9" t="s">
        <v>196</v>
      </c>
      <c r="B77" s="9" t="s">
        <v>159</v>
      </c>
      <c r="D77" s="9" t="s">
        <v>828</v>
      </c>
      <c r="E77" s="9" t="s">
        <v>292</v>
      </c>
      <c r="F77" s="20">
        <v>2.6261261401135886E-4</v>
      </c>
      <c r="G77" s="15">
        <v>59</v>
      </c>
      <c r="H77" s="36">
        <v>2.1281436309959222E-4</v>
      </c>
      <c r="I77" s="15">
        <v>63</v>
      </c>
      <c r="J77" s="23">
        <f t="shared" si="8"/>
        <v>-4.9798250911766638E-5</v>
      </c>
      <c r="K77" s="32">
        <f t="shared" si="9"/>
        <v>-0.18962627175864713</v>
      </c>
      <c r="L77" s="16">
        <f t="shared" si="10"/>
        <v>-4</v>
      </c>
      <c r="M77" s="9" t="str">
        <f t="shared" si="11"/>
        <v/>
      </c>
    </row>
    <row r="78" spans="1:13" s="9" customFormat="1" x14ac:dyDescent="0.2">
      <c r="A78" s="9" t="s">
        <v>209</v>
      </c>
      <c r="B78" s="9" t="s">
        <v>65</v>
      </c>
      <c r="D78" s="9" t="s">
        <v>828</v>
      </c>
      <c r="E78" s="9" t="s">
        <v>313</v>
      </c>
      <c r="F78" s="20">
        <v>1.55704438374978E-4</v>
      </c>
      <c r="G78" s="15">
        <v>65</v>
      </c>
      <c r="H78" s="36">
        <v>1.58052508159739E-4</v>
      </c>
      <c r="I78" s="15">
        <v>63</v>
      </c>
      <c r="J78" s="23">
        <f t="shared" si="8"/>
        <v>2.3480697847610033E-6</v>
      </c>
      <c r="K78" s="32">
        <f t="shared" si="9"/>
        <v>1.5080300916703622E-2</v>
      </c>
      <c r="L78" s="16">
        <f t="shared" si="10"/>
        <v>2</v>
      </c>
      <c r="M78" s="9" t="str">
        <f t="shared" si="11"/>
        <v/>
      </c>
    </row>
    <row r="79" spans="1:13" s="9" customFormat="1" x14ac:dyDescent="0.2">
      <c r="A79" s="9" t="s">
        <v>166</v>
      </c>
      <c r="B79" s="9" t="s">
        <v>163</v>
      </c>
      <c r="D79" s="9" t="s">
        <v>73</v>
      </c>
      <c r="E79" s="9" t="s">
        <v>244</v>
      </c>
      <c r="F79" s="20">
        <v>1.6368928136856661E-4</v>
      </c>
      <c r="G79" s="15">
        <v>65</v>
      </c>
      <c r="H79" s="36">
        <v>1.5627163482836165E-4</v>
      </c>
      <c r="I79" s="15">
        <v>63</v>
      </c>
      <c r="J79" s="23">
        <f t="shared" si="8"/>
        <v>-7.4176465402049597E-6</v>
      </c>
      <c r="K79" s="32">
        <f t="shared" si="9"/>
        <v>-4.5315407815269305E-2</v>
      </c>
      <c r="L79" s="16">
        <f t="shared" si="10"/>
        <v>2</v>
      </c>
      <c r="M79" s="9" t="str">
        <f t="shared" si="11"/>
        <v/>
      </c>
    </row>
    <row r="80" spans="1:13" s="9" customFormat="1" x14ac:dyDescent="0.2">
      <c r="A80" s="9" t="s">
        <v>198</v>
      </c>
      <c r="B80" s="9" t="s">
        <v>65</v>
      </c>
      <c r="D80" s="9" t="s">
        <v>828</v>
      </c>
      <c r="E80" s="9" t="s">
        <v>295</v>
      </c>
      <c r="F80" s="20">
        <v>1.9562865334292107E-4</v>
      </c>
      <c r="G80" s="15">
        <v>65</v>
      </c>
      <c r="H80" s="36">
        <v>1.8610126312893212E-4</v>
      </c>
      <c r="I80" s="15">
        <v>63</v>
      </c>
      <c r="J80" s="23">
        <f t="shared" si="8"/>
        <v>-9.5273902139889478E-6</v>
      </c>
      <c r="K80" s="32">
        <f t="shared" si="9"/>
        <v>-4.8701404682718996E-2</v>
      </c>
      <c r="L80" s="16">
        <f t="shared" si="10"/>
        <v>2</v>
      </c>
      <c r="M80" s="9" t="str">
        <f t="shared" si="11"/>
        <v/>
      </c>
    </row>
    <row r="81" spans="1:13" s="9" customFormat="1" x14ac:dyDescent="0.2">
      <c r="A81" t="s">
        <v>178</v>
      </c>
      <c r="B81" t="s">
        <v>159</v>
      </c>
      <c r="C81"/>
      <c r="D81" t="s">
        <v>828</v>
      </c>
      <c r="E81" t="s">
        <v>261</v>
      </c>
      <c r="F81" s="20">
        <v>4.9683467515662494E-5</v>
      </c>
      <c r="G81" s="11">
        <v>83</v>
      </c>
      <c r="H81" s="21">
        <v>6.1885348265362588E-5</v>
      </c>
      <c r="I81" s="15">
        <v>70</v>
      </c>
      <c r="J81" s="23">
        <f t="shared" si="8"/>
        <v>1.2201880749700094E-5</v>
      </c>
      <c r="K81" s="32">
        <f t="shared" si="9"/>
        <v>0.24559237428131411</v>
      </c>
      <c r="L81" s="16">
        <f t="shared" si="10"/>
        <v>13</v>
      </c>
      <c r="M81" t="str">
        <f t="shared" si="11"/>
        <v/>
      </c>
    </row>
    <row r="82" spans="1:13" s="9" customFormat="1" x14ac:dyDescent="0.2">
      <c r="A82" t="s">
        <v>185</v>
      </c>
      <c r="B82" t="s">
        <v>65</v>
      </c>
      <c r="C82" t="s">
        <v>61</v>
      </c>
      <c r="D82" t="s">
        <v>233</v>
      </c>
      <c r="E82" t="s">
        <v>275</v>
      </c>
      <c r="F82" s="20">
        <v>1.2154705445796003E-4</v>
      </c>
      <c r="G82" s="11">
        <v>71</v>
      </c>
      <c r="H82" s="21">
        <v>1.1085936487823947E-4</v>
      </c>
      <c r="I82" s="15">
        <v>70</v>
      </c>
      <c r="J82" s="23">
        <f t="shared" si="8"/>
        <v>-1.0687689579720556E-5</v>
      </c>
      <c r="K82" s="32">
        <f t="shared" si="9"/>
        <v>-8.7930469622504517E-2</v>
      </c>
      <c r="L82" s="16">
        <f t="shared" si="10"/>
        <v>1</v>
      </c>
      <c r="M82" t="str">
        <f t="shared" si="11"/>
        <v/>
      </c>
    </row>
    <row r="83" spans="1:13" s="9" customFormat="1" x14ac:dyDescent="0.2">
      <c r="A83" t="s">
        <v>10</v>
      </c>
      <c r="B83" t="s">
        <v>65</v>
      </c>
      <c r="C83" t="s">
        <v>61</v>
      </c>
      <c r="D83" t="s">
        <v>233</v>
      </c>
      <c r="E83" t="s">
        <v>302</v>
      </c>
      <c r="F83" s="20">
        <v>1.1941776299300305E-3</v>
      </c>
      <c r="G83" s="11">
        <v>34</v>
      </c>
      <c r="H83" s="21">
        <v>7.7913208247758662E-5</v>
      </c>
      <c r="I83" s="15">
        <v>70</v>
      </c>
      <c r="J83" s="23">
        <f t="shared" si="8"/>
        <v>-1.1162644216822718E-3</v>
      </c>
      <c r="K83" s="32">
        <f t="shared" si="9"/>
        <v>-0.93475576304982055</v>
      </c>
      <c r="L83" s="24">
        <f t="shared" si="10"/>
        <v>-36</v>
      </c>
      <c r="M83" t="str">
        <f t="shared" si="11"/>
        <v/>
      </c>
    </row>
    <row r="84" spans="1:13" s="9" customFormat="1" x14ac:dyDescent="0.2">
      <c r="A84" t="s">
        <v>226</v>
      </c>
      <c r="B84" t="s">
        <v>65</v>
      </c>
      <c r="C84"/>
      <c r="D84" t="s">
        <v>828</v>
      </c>
      <c r="E84" t="s">
        <v>337</v>
      </c>
      <c r="F84" s="20">
        <v>8.8720477706540166E-7</v>
      </c>
      <c r="G84" s="11">
        <v>83</v>
      </c>
      <c r="H84" s="21">
        <v>7.8803644913447336E-5</v>
      </c>
      <c r="I84" s="15">
        <v>70</v>
      </c>
      <c r="J84" s="23">
        <f t="shared" si="8"/>
        <v>7.7916440136381935E-5</v>
      </c>
      <c r="K84" s="32">
        <f t="shared" si="9"/>
        <v>87.822385711340914</v>
      </c>
      <c r="L84" s="16">
        <f t="shared" si="10"/>
        <v>13</v>
      </c>
      <c r="M84" t="str">
        <f t="shared" si="11"/>
        <v/>
      </c>
    </row>
    <row r="85" spans="1:13" s="9" customFormat="1" x14ac:dyDescent="0.2">
      <c r="A85" t="s">
        <v>111</v>
      </c>
      <c r="B85" t="s">
        <v>65</v>
      </c>
      <c r="C85" t="s">
        <v>61</v>
      </c>
      <c r="D85" t="s">
        <v>233</v>
      </c>
      <c r="E85" t="s">
        <v>331</v>
      </c>
      <c r="F85" s="20">
        <v>1.2908829506301593E-4</v>
      </c>
      <c r="G85" s="11">
        <v>71</v>
      </c>
      <c r="H85" s="21">
        <v>1.0907849154686212E-4</v>
      </c>
      <c r="I85" s="15">
        <v>70</v>
      </c>
      <c r="J85" s="23">
        <f t="shared" si="8"/>
        <v>-2.0009803516153805E-5</v>
      </c>
      <c r="K85" s="32">
        <f t="shared" si="9"/>
        <v>-0.15500865904523559</v>
      </c>
      <c r="L85" s="16">
        <f t="shared" si="10"/>
        <v>1</v>
      </c>
      <c r="M85" t="str">
        <f t="shared" si="11"/>
        <v/>
      </c>
    </row>
    <row r="86" spans="1:13" s="9" customFormat="1" x14ac:dyDescent="0.2">
      <c r="A86" s="9" t="s">
        <v>181</v>
      </c>
      <c r="B86" s="9" t="s">
        <v>65</v>
      </c>
      <c r="C86" s="9" t="s">
        <v>61</v>
      </c>
      <c r="D86" s="9" t="s">
        <v>233</v>
      </c>
      <c r="E86" s="9" t="s">
        <v>267</v>
      </c>
      <c r="F86" s="20">
        <v>3.2826576751419857E-5</v>
      </c>
      <c r="G86" s="15">
        <v>83</v>
      </c>
      <c r="H86" s="36">
        <v>9.5721941561532071E-5</v>
      </c>
      <c r="I86" s="15">
        <v>70</v>
      </c>
      <c r="J86" s="23">
        <f t="shared" si="8"/>
        <v>6.2895364810112213E-5</v>
      </c>
      <c r="K86" s="32">
        <f t="shared" si="9"/>
        <v>1.9159891476467092</v>
      </c>
      <c r="L86" s="16">
        <f t="shared" si="10"/>
        <v>13</v>
      </c>
      <c r="M86" s="9" t="str">
        <f t="shared" si="11"/>
        <v/>
      </c>
    </row>
    <row r="87" spans="1:13" s="9" customFormat="1" x14ac:dyDescent="0.2">
      <c r="A87" s="9" t="s">
        <v>203</v>
      </c>
      <c r="B87" s="9" t="s">
        <v>65</v>
      </c>
      <c r="C87" s="9" t="s">
        <v>61</v>
      </c>
      <c r="D87" s="9" t="s">
        <v>233</v>
      </c>
      <c r="E87" s="9" t="s">
        <v>304</v>
      </c>
      <c r="F87" s="20">
        <v>7.452520127349373E-5</v>
      </c>
      <c r="G87" s="15">
        <v>71</v>
      </c>
      <c r="H87" s="36">
        <v>6.6782749926650278E-5</v>
      </c>
      <c r="I87" s="15">
        <v>70</v>
      </c>
      <c r="J87" s="23">
        <f t="shared" si="8"/>
        <v>-7.7424513468434529E-6</v>
      </c>
      <c r="K87" s="32">
        <f t="shared" si="9"/>
        <v>-0.10389037821488178</v>
      </c>
      <c r="L87" s="16">
        <f t="shared" si="10"/>
        <v>1</v>
      </c>
      <c r="M87" s="9" t="str">
        <f t="shared" si="11"/>
        <v/>
      </c>
    </row>
    <row r="88" spans="1:13" s="9" customFormat="1" x14ac:dyDescent="0.2">
      <c r="A88" s="9" t="s">
        <v>223</v>
      </c>
      <c r="B88" s="9" t="s">
        <v>164</v>
      </c>
      <c r="D88" s="9" t="s">
        <v>73</v>
      </c>
      <c r="E88" s="9" t="s">
        <v>341</v>
      </c>
      <c r="F88" s="20">
        <v>8.8720477706540169E-5</v>
      </c>
      <c r="G88" s="15">
        <v>71</v>
      </c>
      <c r="H88" s="36">
        <v>1.0640718154979611E-4</v>
      </c>
      <c r="I88" s="15">
        <v>70</v>
      </c>
      <c r="J88" s="23">
        <f t="shared" si="8"/>
        <v>1.7686703843255942E-5</v>
      </c>
      <c r="K88" s="32">
        <f t="shared" si="9"/>
        <v>0.19935311779720208</v>
      </c>
      <c r="L88" s="16">
        <f t="shared" si="10"/>
        <v>1</v>
      </c>
      <c r="M88" s="9" t="str">
        <f t="shared" si="11"/>
        <v/>
      </c>
    </row>
    <row r="89" spans="1:13" s="9" customFormat="1" x14ac:dyDescent="0.2">
      <c r="A89" s="9" t="s">
        <v>197</v>
      </c>
      <c r="B89" s="9" t="s">
        <v>65</v>
      </c>
      <c r="D89" s="9" t="s">
        <v>828</v>
      </c>
      <c r="E89" s="9" t="s">
        <v>293</v>
      </c>
      <c r="F89" s="20">
        <v>1.2820109028595052E-4</v>
      </c>
      <c r="G89" s="15">
        <v>71</v>
      </c>
      <c r="H89" s="36">
        <v>1.113045832110838E-4</v>
      </c>
      <c r="I89" s="15">
        <v>70</v>
      </c>
      <c r="J89" s="23">
        <f t="shared" si="8"/>
        <v>-1.6896507074866724E-5</v>
      </c>
      <c r="K89" s="32">
        <f t="shared" si="9"/>
        <v>-0.13179690622895118</v>
      </c>
      <c r="L89" s="16">
        <f t="shared" si="10"/>
        <v>1</v>
      </c>
      <c r="M89" s="9" t="str">
        <f t="shared" si="11"/>
        <v/>
      </c>
    </row>
    <row r="90" spans="1:13" s="9" customFormat="1" x14ac:dyDescent="0.2">
      <c r="A90" s="9" t="s">
        <v>170</v>
      </c>
      <c r="B90" s="9" t="s">
        <v>54</v>
      </c>
      <c r="C90" s="9" t="s">
        <v>61</v>
      </c>
      <c r="D90" s="9" t="s">
        <v>233</v>
      </c>
      <c r="E90" s="9" t="s">
        <v>252</v>
      </c>
      <c r="F90" s="20">
        <v>1.7965896735574384E-4</v>
      </c>
      <c r="G90" s="15">
        <v>65</v>
      </c>
      <c r="H90" s="36">
        <v>1.442507398415646E-4</v>
      </c>
      <c r="I90" s="15">
        <v>70</v>
      </c>
      <c r="J90" s="23">
        <f t="shared" si="8"/>
        <v>-3.5408227514179246E-5</v>
      </c>
      <c r="K90" s="32">
        <f t="shared" si="9"/>
        <v>-0.19708577888053422</v>
      </c>
      <c r="L90" s="16">
        <f t="shared" si="10"/>
        <v>-5</v>
      </c>
      <c r="M90" s="9" t="str">
        <f t="shared" si="11"/>
        <v/>
      </c>
    </row>
    <row r="91" spans="1:13" s="9" customFormat="1" x14ac:dyDescent="0.2">
      <c r="A91" s="9" t="s">
        <v>174</v>
      </c>
      <c r="B91" s="9" t="s">
        <v>54</v>
      </c>
      <c r="C91" s="9" t="s">
        <v>61</v>
      </c>
      <c r="D91" s="9" t="s">
        <v>233</v>
      </c>
      <c r="E91" s="9" t="s">
        <v>256</v>
      </c>
      <c r="F91" s="20">
        <v>1.1888544012676382E-4</v>
      </c>
      <c r="G91" s="15">
        <v>71</v>
      </c>
      <c r="H91" s="36">
        <v>1.0462630821841878E-4</v>
      </c>
      <c r="I91" s="15">
        <v>70</v>
      </c>
      <c r="J91" s="23">
        <f t="shared" si="8"/>
        <v>-1.4259131908345046E-5</v>
      </c>
      <c r="K91" s="32">
        <f t="shared" si="9"/>
        <v>-0.11994010278416752</v>
      </c>
      <c r="L91" s="16">
        <f t="shared" si="10"/>
        <v>1</v>
      </c>
      <c r="M91" s="9" t="str">
        <f t="shared" si="11"/>
        <v/>
      </c>
    </row>
    <row r="92" spans="1:13" s="9" customFormat="1" x14ac:dyDescent="0.2">
      <c r="A92" s="9" t="s">
        <v>41</v>
      </c>
      <c r="B92" s="9" t="s">
        <v>65</v>
      </c>
      <c r="D92" s="9" t="s">
        <v>828</v>
      </c>
      <c r="E92" s="9" t="s">
        <v>319</v>
      </c>
      <c r="F92" s="20">
        <v>7.452520127349373E-5</v>
      </c>
      <c r="G92" s="15">
        <v>71</v>
      </c>
      <c r="H92" s="36">
        <v>7.7913208247758662E-5</v>
      </c>
      <c r="I92" s="15">
        <v>70</v>
      </c>
      <c r="J92" s="23">
        <f t="shared" si="8"/>
        <v>3.3880069742649313E-6</v>
      </c>
      <c r="K92" s="32">
        <f t="shared" si="9"/>
        <v>4.5461225415971321E-2</v>
      </c>
      <c r="L92" s="16">
        <f t="shared" si="10"/>
        <v>1</v>
      </c>
      <c r="M92" s="9" t="str">
        <f t="shared" si="11"/>
        <v/>
      </c>
    </row>
    <row r="93" spans="1:13" s="9" customFormat="1" x14ac:dyDescent="0.2">
      <c r="A93" s="9" t="s">
        <v>177</v>
      </c>
      <c r="B93" s="9" t="s">
        <v>69</v>
      </c>
      <c r="C93" s="9" t="s">
        <v>61</v>
      </c>
      <c r="D93" s="9" t="s">
        <v>233</v>
      </c>
      <c r="E93" s="9" t="s">
        <v>260</v>
      </c>
      <c r="F93" s="20">
        <v>1.2065984968089462E-4</v>
      </c>
      <c r="G93" s="15">
        <v>71</v>
      </c>
      <c r="H93" s="36">
        <v>1.1308545654246114E-4</v>
      </c>
      <c r="I93" s="15">
        <v>70</v>
      </c>
      <c r="J93" s="23">
        <f t="shared" si="8"/>
        <v>-7.5743931384334888E-6</v>
      </c>
      <c r="K93" s="32">
        <f t="shared" si="9"/>
        <v>-6.2774760274152935E-2</v>
      </c>
      <c r="L93" s="16">
        <f t="shared" si="10"/>
        <v>1</v>
      </c>
      <c r="M93" s="9" t="str">
        <f t="shared" si="11"/>
        <v/>
      </c>
    </row>
    <row r="94" spans="1:13" s="9" customFormat="1" x14ac:dyDescent="0.2">
      <c r="A94" s="9" t="s">
        <v>188</v>
      </c>
      <c r="B94" s="9" t="s">
        <v>65</v>
      </c>
      <c r="C94" s="9" t="s">
        <v>61</v>
      </c>
      <c r="D94" s="9" t="s">
        <v>233</v>
      </c>
      <c r="E94" s="9" t="s">
        <v>279</v>
      </c>
      <c r="F94" s="20">
        <v>9.8479730254259586E-5</v>
      </c>
      <c r="G94" s="15">
        <v>71</v>
      </c>
      <c r="H94" s="36">
        <v>7.9248863246291667E-5</v>
      </c>
      <c r="I94" s="15">
        <v>70</v>
      </c>
      <c r="J94" s="23">
        <f t="shared" si="8"/>
        <v>-1.9230867007967919E-5</v>
      </c>
      <c r="K94" s="32">
        <f t="shared" si="9"/>
        <v>-0.19527741351765246</v>
      </c>
      <c r="L94" s="16">
        <f t="shared" si="10"/>
        <v>1</v>
      </c>
      <c r="M94" s="9" t="str">
        <f t="shared" si="11"/>
        <v/>
      </c>
    </row>
    <row r="95" spans="1:13" s="9" customFormat="1" x14ac:dyDescent="0.2">
      <c r="A95" t="s">
        <v>167</v>
      </c>
      <c r="B95" t="s">
        <v>65</v>
      </c>
      <c r="C95" t="s">
        <v>61</v>
      </c>
      <c r="D95" t="s">
        <v>233</v>
      </c>
      <c r="E95" t="s">
        <v>246</v>
      </c>
      <c r="F95" s="20">
        <v>3.6375395859681464E-5</v>
      </c>
      <c r="G95" s="11">
        <v>83</v>
      </c>
      <c r="H95" s="21">
        <v>3.2500938297636471E-5</v>
      </c>
      <c r="I95" s="11">
        <v>84</v>
      </c>
      <c r="J95" s="23">
        <f t="shared" si="8"/>
        <v>-3.8744575620449926E-6</v>
      </c>
      <c r="K95" s="32">
        <f t="shared" si="9"/>
        <v>-0.10651313808352107</v>
      </c>
      <c r="L95" s="16">
        <f t="shared" si="10"/>
        <v>-1</v>
      </c>
      <c r="M95" t="str">
        <f t="shared" si="11"/>
        <v/>
      </c>
    </row>
    <row r="96" spans="1:13" s="9" customFormat="1" x14ac:dyDescent="0.2">
      <c r="A96" t="s">
        <v>153</v>
      </c>
      <c r="B96" t="s">
        <v>65</v>
      </c>
      <c r="C96" t="s">
        <v>61</v>
      </c>
      <c r="D96" t="s">
        <v>233</v>
      </c>
      <c r="E96" t="s">
        <v>329</v>
      </c>
      <c r="F96" s="20">
        <v>8.4284453821213147E-6</v>
      </c>
      <c r="G96" s="11">
        <v>83</v>
      </c>
      <c r="H96" s="21">
        <v>5.3426199941320226E-6</v>
      </c>
      <c r="I96" s="11">
        <v>84</v>
      </c>
      <c r="J96" s="23">
        <f t="shared" si="8"/>
        <v>-3.0858253879892922E-6</v>
      </c>
      <c r="K96" s="32">
        <f t="shared" si="9"/>
        <v>-0.36612035174779001</v>
      </c>
      <c r="L96" s="16">
        <f t="shared" si="10"/>
        <v>-1</v>
      </c>
      <c r="M96" t="str">
        <f t="shared" si="11"/>
        <v/>
      </c>
    </row>
    <row r="97" spans="1:13" s="9" customFormat="1" x14ac:dyDescent="0.2">
      <c r="A97" t="s">
        <v>80</v>
      </c>
      <c r="B97" t="s">
        <v>65</v>
      </c>
      <c r="C97" t="s">
        <v>61</v>
      </c>
      <c r="D97" t="s">
        <v>233</v>
      </c>
      <c r="E97" t="s">
        <v>269</v>
      </c>
      <c r="F97" s="20">
        <v>1.9962107483971538E-5</v>
      </c>
      <c r="G97" s="11">
        <v>83</v>
      </c>
      <c r="H97" s="21">
        <v>1.9144388312306414E-5</v>
      </c>
      <c r="I97" s="11">
        <v>84</v>
      </c>
      <c r="J97" s="23">
        <f t="shared" si="8"/>
        <v>-8.1771917166512415E-7</v>
      </c>
      <c r="K97" s="32">
        <f t="shared" si="9"/>
        <v>-4.0963569218415798E-2</v>
      </c>
      <c r="L97" s="16">
        <f t="shared" si="10"/>
        <v>-1</v>
      </c>
      <c r="M97" t="str">
        <f t="shared" si="11"/>
        <v/>
      </c>
    </row>
    <row r="98" spans="1:13" s="9" customFormat="1" x14ac:dyDescent="0.2">
      <c r="A98" t="s">
        <v>191</v>
      </c>
      <c r="B98" t="s">
        <v>71</v>
      </c>
      <c r="C98"/>
      <c r="D98" t="s">
        <v>73</v>
      </c>
      <c r="E98" t="s">
        <v>283</v>
      </c>
      <c r="F98" s="20">
        <v>2.2623721815167743E-5</v>
      </c>
      <c r="G98" s="11">
        <v>83</v>
      </c>
      <c r="H98" s="21">
        <v>4.9864453278565543E-5</v>
      </c>
      <c r="I98" s="11">
        <v>84</v>
      </c>
      <c r="J98" s="23">
        <f t="shared" si="8"/>
        <v>2.72407314633978E-5</v>
      </c>
      <c r="K98" s="32">
        <f t="shared" si="9"/>
        <v>1.2040782540534356</v>
      </c>
      <c r="L98" s="16">
        <f t="shared" si="10"/>
        <v>-1</v>
      </c>
      <c r="M98" t="str">
        <f t="shared" si="11"/>
        <v/>
      </c>
    </row>
    <row r="99" spans="1:13" s="9" customFormat="1" x14ac:dyDescent="0.2">
      <c r="A99" t="s">
        <v>186</v>
      </c>
      <c r="B99" t="s">
        <v>65</v>
      </c>
      <c r="C99"/>
      <c r="D99" t="s">
        <v>828</v>
      </c>
      <c r="E99" t="s">
        <v>276</v>
      </c>
      <c r="F99" s="20">
        <v>2.6704863789668587E-4</v>
      </c>
      <c r="G99" s="11">
        <v>59</v>
      </c>
      <c r="H99" s="21">
        <v>8.9043666568867039E-7</v>
      </c>
      <c r="I99" s="11">
        <v>84</v>
      </c>
      <c r="J99" s="23">
        <f t="shared" si="8"/>
        <v>-2.6615820123099721E-4</v>
      </c>
      <c r="K99" s="32">
        <f t="shared" si="9"/>
        <v>-0.9966656386166135</v>
      </c>
      <c r="L99" s="16">
        <f t="shared" si="10"/>
        <v>-25</v>
      </c>
      <c r="M99" t="str">
        <f t="shared" si="11"/>
        <v/>
      </c>
    </row>
    <row r="100" spans="1:13" s="9" customFormat="1" x14ac:dyDescent="0.2">
      <c r="A100" t="s">
        <v>16</v>
      </c>
      <c r="B100" t="s">
        <v>68</v>
      </c>
      <c r="C100"/>
      <c r="D100" t="s">
        <v>828</v>
      </c>
      <c r="E100" t="s">
        <v>316</v>
      </c>
      <c r="F100" s="20">
        <v>3.6818998248214164E-5</v>
      </c>
      <c r="G100" s="11">
        <v>83</v>
      </c>
      <c r="H100" s="21">
        <v>4.0514868288834501E-5</v>
      </c>
      <c r="I100" s="11">
        <v>84</v>
      </c>
      <c r="J100" s="23">
        <f t="shared" si="8"/>
        <v>3.6958700406203367E-6</v>
      </c>
      <c r="K100" s="32">
        <f t="shared" si="9"/>
        <v>0.10037942954625599</v>
      </c>
      <c r="L100" s="16">
        <f t="shared" si="10"/>
        <v>-1</v>
      </c>
      <c r="M100" t="str">
        <f t="shared" si="11"/>
        <v/>
      </c>
    </row>
    <row r="101" spans="1:13" s="9" customFormat="1" x14ac:dyDescent="0.2">
      <c r="A101" t="s">
        <v>193</v>
      </c>
      <c r="B101" t="s">
        <v>161</v>
      </c>
      <c r="C101"/>
      <c r="D101" t="s">
        <v>73</v>
      </c>
      <c r="E101" t="s">
        <v>285</v>
      </c>
      <c r="F101" s="20">
        <v>2.0405709872504239E-5</v>
      </c>
      <c r="G101" s="11">
        <v>83</v>
      </c>
      <c r="H101" s="21">
        <v>2.9384409967726124E-5</v>
      </c>
      <c r="I101" s="11">
        <v>84</v>
      </c>
      <c r="J101" s="23">
        <f t="shared" si="8"/>
        <v>8.9787000952218847E-6</v>
      </c>
      <c r="K101" s="32">
        <f t="shared" si="9"/>
        <v>0.44000920092078111</v>
      </c>
      <c r="L101" s="16">
        <f t="shared" si="10"/>
        <v>-1</v>
      </c>
      <c r="M101" t="str">
        <f t="shared" si="11"/>
        <v/>
      </c>
    </row>
    <row r="102" spans="1:13" s="9" customFormat="1" x14ac:dyDescent="0.2">
      <c r="A102" t="s">
        <v>210</v>
      </c>
      <c r="B102" t="s">
        <v>65</v>
      </c>
      <c r="C102"/>
      <c r="D102" t="s">
        <v>828</v>
      </c>
      <c r="E102" t="s">
        <v>314</v>
      </c>
      <c r="F102" s="20">
        <v>3.1052167197289059E-6</v>
      </c>
      <c r="G102" s="11">
        <v>83</v>
      </c>
      <c r="H102" s="21">
        <v>4.452183328443352E-7</v>
      </c>
      <c r="I102" s="11">
        <v>84</v>
      </c>
      <c r="J102" s="23">
        <f t="shared" si="8"/>
        <v>-2.6599983868845707E-6</v>
      </c>
      <c r="K102" s="32">
        <f t="shared" si="9"/>
        <v>-0.85662246051438107</v>
      </c>
      <c r="L102" s="16">
        <f t="shared" si="10"/>
        <v>-1</v>
      </c>
      <c r="M102" t="str">
        <f t="shared" si="11"/>
        <v/>
      </c>
    </row>
    <row r="103" spans="1:13" s="9" customFormat="1" x14ac:dyDescent="0.2">
      <c r="A103" s="9" t="s">
        <v>182</v>
      </c>
      <c r="B103" s="9" t="s">
        <v>65</v>
      </c>
      <c r="C103" s="9" t="s">
        <v>61</v>
      </c>
      <c r="D103" s="9" t="s">
        <v>233</v>
      </c>
      <c r="E103" s="9" t="s">
        <v>268</v>
      </c>
      <c r="F103" s="20">
        <v>8.4284453821213147E-6</v>
      </c>
      <c r="G103" s="15">
        <v>83</v>
      </c>
      <c r="H103" s="36">
        <v>8.459148324042369E-6</v>
      </c>
      <c r="I103" s="15">
        <v>84</v>
      </c>
      <c r="J103" s="23">
        <f t="shared" si="8"/>
        <v>3.0702941921054261E-8</v>
      </c>
      <c r="K103" s="32">
        <f t="shared" si="9"/>
        <v>3.6427763993324693E-3</v>
      </c>
      <c r="L103" s="16">
        <f t="shared" si="10"/>
        <v>-1</v>
      </c>
      <c r="M103" s="9" t="str">
        <f t="shared" si="11"/>
        <v/>
      </c>
    </row>
    <row r="104" spans="1:13" s="9" customFormat="1" x14ac:dyDescent="0.2">
      <c r="A104" s="9" t="s">
        <v>187</v>
      </c>
      <c r="B104" s="9" t="s">
        <v>65</v>
      </c>
      <c r="C104" s="9" t="s">
        <v>61</v>
      </c>
      <c r="D104" s="9" t="s">
        <v>233</v>
      </c>
      <c r="E104" s="9" t="s">
        <v>277</v>
      </c>
      <c r="F104" s="20">
        <v>4.1255022133541179E-5</v>
      </c>
      <c r="G104" s="15">
        <v>83</v>
      </c>
      <c r="H104" s="36">
        <v>4.1850523287367506E-5</v>
      </c>
      <c r="I104" s="15">
        <v>84</v>
      </c>
      <c r="J104" s="23">
        <f t="shared" si="8"/>
        <v>5.9550115382632713E-7</v>
      </c>
      <c r="K104" s="32">
        <f t="shared" si="9"/>
        <v>1.4434634210077723E-2</v>
      </c>
      <c r="L104" s="16">
        <f t="shared" si="10"/>
        <v>-1</v>
      </c>
      <c r="M104" s="9" t="str">
        <f t="shared" si="11"/>
        <v/>
      </c>
    </row>
    <row r="105" spans="1:13" s="9" customFormat="1" x14ac:dyDescent="0.2">
      <c r="A105" s="9" t="s">
        <v>219</v>
      </c>
      <c r="B105" s="9" t="s">
        <v>65</v>
      </c>
      <c r="C105" s="9" t="s">
        <v>61</v>
      </c>
      <c r="D105" s="9" t="s">
        <v>233</v>
      </c>
      <c r="E105" s="9" t="s">
        <v>336</v>
      </c>
      <c r="F105" s="20">
        <v>2.084931226103694E-5</v>
      </c>
      <c r="G105" s="15">
        <v>83</v>
      </c>
      <c r="H105" s="36">
        <v>2.9384409967726124E-5</v>
      </c>
      <c r="I105" s="15">
        <v>84</v>
      </c>
      <c r="J105" s="23">
        <f t="shared" si="8"/>
        <v>8.5350977066891839E-6</v>
      </c>
      <c r="K105" s="32">
        <f t="shared" si="9"/>
        <v>0.40937070728416874</v>
      </c>
      <c r="L105" s="16">
        <f t="shared" si="10"/>
        <v>-1</v>
      </c>
      <c r="M105" s="9" t="str">
        <f t="shared" si="11"/>
        <v/>
      </c>
    </row>
    <row r="106" spans="1:13" s="9" customFormat="1" x14ac:dyDescent="0.2">
      <c r="A106" s="9" t="s">
        <v>25</v>
      </c>
      <c r="B106" s="9" t="s">
        <v>65</v>
      </c>
      <c r="D106" s="9" t="s">
        <v>828</v>
      </c>
      <c r="E106" s="9" t="s">
        <v>265</v>
      </c>
      <c r="F106" s="20">
        <v>3.8149805413812267E-5</v>
      </c>
      <c r="G106" s="15">
        <v>83</v>
      </c>
      <c r="H106" s="36">
        <v>3.2055719964792134E-5</v>
      </c>
      <c r="I106" s="15">
        <v>84</v>
      </c>
      <c r="J106" s="23">
        <f t="shared" si="8"/>
        <v>-6.094085449020133E-6</v>
      </c>
      <c r="K106" s="32">
        <f t="shared" si="9"/>
        <v>-0.15974093138660542</v>
      </c>
      <c r="L106" s="16">
        <f t="shared" si="10"/>
        <v>-1</v>
      </c>
      <c r="M106" s="9" t="str">
        <f t="shared" si="11"/>
        <v/>
      </c>
    </row>
    <row r="107" spans="1:13" s="9" customFormat="1" x14ac:dyDescent="0.2">
      <c r="A107" s="9" t="s">
        <v>180</v>
      </c>
      <c r="B107" s="9" t="s">
        <v>65</v>
      </c>
      <c r="C107" s="9" t="s">
        <v>61</v>
      </c>
      <c r="D107" s="9" t="s">
        <v>233</v>
      </c>
      <c r="E107" s="9" t="s">
        <v>266</v>
      </c>
      <c r="F107" s="20">
        <v>9.3600103980399877E-5</v>
      </c>
      <c r="G107" s="15">
        <v>71</v>
      </c>
      <c r="H107" s="36">
        <v>4.3186178285900511E-5</v>
      </c>
      <c r="I107" s="15">
        <v>84</v>
      </c>
      <c r="J107" s="23">
        <f t="shared" si="8"/>
        <v>-5.0413925694499366E-5</v>
      </c>
      <c r="K107" s="32">
        <f t="shared" si="9"/>
        <v>-0.53860971890646814</v>
      </c>
      <c r="L107" s="16">
        <f t="shared" si="10"/>
        <v>-13</v>
      </c>
      <c r="M107" s="9" t="str">
        <f t="shared" si="11"/>
        <v/>
      </c>
    </row>
    <row r="108" spans="1:13" s="9" customFormat="1" x14ac:dyDescent="0.2">
      <c r="A108" s="9" t="s">
        <v>220</v>
      </c>
      <c r="B108" s="9" t="s">
        <v>164</v>
      </c>
      <c r="D108" s="9" t="s">
        <v>73</v>
      </c>
      <c r="E108" s="9" t="s">
        <v>338</v>
      </c>
      <c r="F108" s="20">
        <v>7.541240605055914E-6</v>
      </c>
      <c r="G108" s="15">
        <v>83</v>
      </c>
      <c r="H108" s="36">
        <v>4.4521833284433523E-6</v>
      </c>
      <c r="I108" s="15">
        <v>84</v>
      </c>
      <c r="J108" s="23">
        <f t="shared" ref="J108:J114" si="12">H108-F108</f>
        <v>-3.0890572766125618E-6</v>
      </c>
      <c r="K108" s="32">
        <f t="shared" ref="K108:K114" si="13">J108/F108</f>
        <v>-0.40962189623568684</v>
      </c>
      <c r="L108" s="16">
        <f t="shared" ref="L108:L114" si="14">G108-I108</f>
        <v>-1</v>
      </c>
      <c r="M108" s="9" t="str">
        <f t="shared" ref="M108:M114" si="15">IF(J108&gt;0.001,"up","")</f>
        <v/>
      </c>
    </row>
    <row r="109" spans="1:13" s="9" customFormat="1" x14ac:dyDescent="0.2">
      <c r="A109" s="9" t="s">
        <v>206</v>
      </c>
      <c r="B109" s="9" t="s">
        <v>65</v>
      </c>
      <c r="C109" s="9" t="s">
        <v>61</v>
      </c>
      <c r="D109" s="9" t="s">
        <v>233</v>
      </c>
      <c r="E109" s="9" t="s">
        <v>309</v>
      </c>
      <c r="F109" s="20">
        <v>3.3713781528485259E-5</v>
      </c>
      <c r="G109" s="15">
        <v>83</v>
      </c>
      <c r="H109" s="36">
        <v>2.9829628300570458E-5</v>
      </c>
      <c r="I109" s="15">
        <v>84</v>
      </c>
      <c r="J109" s="23">
        <f t="shared" si="12"/>
        <v>-3.8841532279148014E-6</v>
      </c>
      <c r="K109" s="32">
        <f t="shared" si="13"/>
        <v>-0.11520965764795695</v>
      </c>
      <c r="L109" s="16">
        <f t="shared" si="14"/>
        <v>-1</v>
      </c>
      <c r="M109" s="9" t="str">
        <f t="shared" si="15"/>
        <v/>
      </c>
    </row>
    <row r="110" spans="1:13" s="9" customFormat="1" x14ac:dyDescent="0.2">
      <c r="A110" s="9" t="s">
        <v>36</v>
      </c>
      <c r="B110" s="9" t="s">
        <v>65</v>
      </c>
      <c r="D110" s="9" t="s">
        <v>828</v>
      </c>
      <c r="E110" s="9" t="s">
        <v>330</v>
      </c>
      <c r="F110" s="20">
        <v>1.2420866878915623E-5</v>
      </c>
      <c r="G110" s="15">
        <v>83</v>
      </c>
      <c r="H110" s="36">
        <v>1.202089498679705E-5</v>
      </c>
      <c r="I110" s="15">
        <v>84</v>
      </c>
      <c r="J110" s="23">
        <f t="shared" si="12"/>
        <v>-3.9997189211857327E-7</v>
      </c>
      <c r="K110" s="32">
        <f t="shared" si="13"/>
        <v>-3.2201608472072436E-2</v>
      </c>
      <c r="L110" s="16">
        <f t="shared" si="14"/>
        <v>-1</v>
      </c>
      <c r="M110" s="9" t="str">
        <f t="shared" si="15"/>
        <v/>
      </c>
    </row>
    <row r="111" spans="1:13" s="9" customFormat="1" x14ac:dyDescent="0.2">
      <c r="A111" s="9" t="s">
        <v>171</v>
      </c>
      <c r="B111" s="9" t="s">
        <v>54</v>
      </c>
      <c r="C111" s="9" t="s">
        <v>61</v>
      </c>
      <c r="D111" s="9" t="s">
        <v>233</v>
      </c>
      <c r="E111" s="9" t="s">
        <v>253</v>
      </c>
      <c r="F111" s="20">
        <v>2.7946950477560152E-5</v>
      </c>
      <c r="G111" s="15">
        <v>83</v>
      </c>
      <c r="H111" s="36">
        <v>2.7603536636348781E-5</v>
      </c>
      <c r="I111" s="15">
        <v>84</v>
      </c>
      <c r="J111" s="23">
        <f t="shared" si="12"/>
        <v>-3.4341384121137081E-7</v>
      </c>
      <c r="K111" s="32">
        <f t="shared" si="13"/>
        <v>-1.2288061321292032E-2</v>
      </c>
      <c r="L111" s="16">
        <f t="shared" si="14"/>
        <v>-1</v>
      </c>
      <c r="M111" s="9" t="str">
        <f t="shared" si="15"/>
        <v/>
      </c>
    </row>
    <row r="112" spans="1:13" s="9" customFormat="1" x14ac:dyDescent="0.2">
      <c r="A112" s="37" t="s">
        <v>225</v>
      </c>
      <c r="B112" s="9" t="s">
        <v>65</v>
      </c>
      <c r="C112" s="9" t="s">
        <v>61</v>
      </c>
      <c r="D112" s="9" t="s">
        <v>233</v>
      </c>
      <c r="E112" s="9" t="s">
        <v>272</v>
      </c>
      <c r="F112" s="20">
        <v>8.8720477706540166E-7</v>
      </c>
      <c r="G112" s="15">
        <v>83</v>
      </c>
      <c r="H112" s="36">
        <v>2.2260916642216761E-6</v>
      </c>
      <c r="I112" s="15">
        <v>84</v>
      </c>
      <c r="J112" s="23">
        <f t="shared" si="12"/>
        <v>1.3388868871562746E-6</v>
      </c>
      <c r="K112" s="32">
        <f t="shared" si="13"/>
        <v>1.5091069409983311</v>
      </c>
      <c r="L112" s="16">
        <f t="shared" si="14"/>
        <v>-1</v>
      </c>
      <c r="M112" s="9" t="str">
        <f t="shared" si="15"/>
        <v/>
      </c>
    </row>
    <row r="113" spans="1:13" s="9" customFormat="1" x14ac:dyDescent="0.2">
      <c r="A113" s="9" t="s">
        <v>211</v>
      </c>
      <c r="B113" s="9" t="s">
        <v>65</v>
      </c>
      <c r="D113" s="9" t="s">
        <v>828</v>
      </c>
      <c r="E113" s="9" t="s">
        <v>315</v>
      </c>
      <c r="F113" s="20">
        <v>4.4360238853270078E-6</v>
      </c>
      <c r="G113" s="15">
        <v>83</v>
      </c>
      <c r="H113" s="36">
        <v>5.7878383269763573E-6</v>
      </c>
      <c r="I113" s="15">
        <v>84</v>
      </c>
      <c r="J113" s="23">
        <f t="shared" si="12"/>
        <v>1.3518144416493495E-6</v>
      </c>
      <c r="K113" s="32">
        <f t="shared" si="13"/>
        <v>0.30473560931913213</v>
      </c>
      <c r="L113" s="16">
        <f t="shared" si="14"/>
        <v>-1</v>
      </c>
      <c r="M113" s="9" t="str">
        <f t="shared" si="15"/>
        <v/>
      </c>
    </row>
    <row r="114" spans="1:13" s="9" customFormat="1" x14ac:dyDescent="0.2">
      <c r="A114" s="9" t="s">
        <v>46</v>
      </c>
      <c r="B114" s="9" t="s">
        <v>65</v>
      </c>
      <c r="D114" s="9" t="s">
        <v>828</v>
      </c>
      <c r="E114" s="9" t="s">
        <v>273</v>
      </c>
      <c r="F114" s="20">
        <v>1.7744095541308033E-6</v>
      </c>
      <c r="G114" s="15">
        <v>83</v>
      </c>
      <c r="H114" s="36">
        <v>2.2260916642216761E-6</v>
      </c>
      <c r="I114" s="15">
        <v>84</v>
      </c>
      <c r="J114" s="23">
        <f t="shared" si="12"/>
        <v>4.5168211009087283E-7</v>
      </c>
      <c r="K114" s="32">
        <f t="shared" si="13"/>
        <v>0.25455347049916549</v>
      </c>
      <c r="L114" s="16">
        <f t="shared" si="14"/>
        <v>-1</v>
      </c>
      <c r="M114" s="9" t="str">
        <f t="shared" si="15"/>
        <v/>
      </c>
    </row>
  </sheetData>
  <sortState ref="A12:M114">
    <sortCondition ref="I12:I1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 vs GenPop</vt:lpstr>
      <vt:lpstr>CH Ordered</vt:lpstr>
      <vt:lpstr>Chaplains 2012</vt:lpstr>
      <vt:lpstr>GenPop Rollup</vt:lpstr>
      <vt:lpstr>GenPop Ordered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</dc:creator>
  <cp:lastModifiedBy>JDT</cp:lastModifiedBy>
  <dcterms:created xsi:type="dcterms:W3CDTF">2011-01-06T14:42:49Z</dcterms:created>
  <dcterms:modified xsi:type="dcterms:W3CDTF">2012-07-18T14:25:51Z</dcterms:modified>
</cp:coreProperties>
</file>